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iego 1\Expedientes\Míos\Daños y perjuicios\Lesiones\"/>
    </mc:Choice>
  </mc:AlternateContent>
  <xr:revisionPtr revIDLastSave="0" documentId="13_ncr:1_{3B450144-6C83-412B-ADD0-762EA43E1850}" xr6:coauthVersionLast="47" xr6:coauthVersionMax="47" xr10:uidLastSave="{00000000-0000-0000-0000-000000000000}"/>
  <workbookProtection lockStructure="1"/>
  <bookViews>
    <workbookView minimized="1" xWindow="780" yWindow="780" windowWidth="15375" windowHeight="7875" xr2:uid="{00000000-000D-0000-FFFF-FFFF00000000}"/>
  </bookViews>
  <sheets>
    <sheet name="Ingresos variables probab" sheetId="1" r:id="rId1"/>
    <sheet name="Ingreso constante" sheetId="2" r:id="rId2"/>
    <sheet name="Hoja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2" l="1"/>
  <c r="M3" i="2"/>
  <c r="B15" i="1"/>
  <c r="F110" i="1"/>
  <c r="G110" i="1" s="1"/>
  <c r="F109" i="1"/>
  <c r="G109" i="1" s="1"/>
  <c r="F108" i="1"/>
  <c r="G108" i="1"/>
  <c r="F107" i="1"/>
  <c r="G107" i="1" s="1"/>
  <c r="F106" i="1"/>
  <c r="G106" i="1"/>
  <c r="F105" i="1"/>
  <c r="G105" i="1" s="1"/>
  <c r="F104" i="1"/>
  <c r="G104" i="1"/>
  <c r="F103" i="1"/>
  <c r="G103" i="1" s="1"/>
  <c r="F102" i="1"/>
  <c r="G102" i="1" s="1"/>
  <c r="F101" i="1"/>
  <c r="G101" i="1" s="1"/>
  <c r="F100" i="1"/>
  <c r="G100" i="1"/>
  <c r="F99" i="1"/>
  <c r="G99" i="1" s="1"/>
  <c r="F98" i="1"/>
  <c r="G98" i="1"/>
  <c r="F97" i="1"/>
  <c r="G97" i="1" s="1"/>
  <c r="F96" i="1"/>
  <c r="G96" i="1"/>
  <c r="F95" i="1"/>
  <c r="G95" i="1" s="1"/>
  <c r="F94" i="1"/>
  <c r="G94" i="1" s="1"/>
  <c r="F93" i="1"/>
  <c r="G93" i="1" s="1"/>
  <c r="F92" i="1"/>
  <c r="G92" i="1"/>
  <c r="F91" i="1"/>
  <c r="G91" i="1" s="1"/>
  <c r="F90" i="1"/>
  <c r="G90" i="1"/>
  <c r="F89" i="1"/>
  <c r="G89" i="1" s="1"/>
  <c r="F88" i="1"/>
  <c r="G88" i="1"/>
  <c r="F87" i="1"/>
  <c r="G87" i="1" s="1"/>
  <c r="F86" i="1"/>
  <c r="G86" i="1" s="1"/>
  <c r="F85" i="1"/>
  <c r="G85" i="1" s="1"/>
  <c r="F84" i="1"/>
  <c r="G84" i="1"/>
  <c r="F83" i="1"/>
  <c r="G83" i="1" s="1"/>
  <c r="F82" i="1"/>
  <c r="G82" i="1"/>
  <c r="F81" i="1"/>
  <c r="G81" i="1" s="1"/>
  <c r="F80" i="1"/>
  <c r="G80" i="1"/>
  <c r="F79" i="1"/>
  <c r="G79" i="1" s="1"/>
  <c r="F78" i="1"/>
  <c r="G78" i="1" s="1"/>
  <c r="F77" i="1"/>
  <c r="G77" i="1" s="1"/>
  <c r="F76" i="1"/>
  <c r="G76" i="1"/>
  <c r="F75" i="1"/>
  <c r="G75" i="1" s="1"/>
  <c r="F74" i="1"/>
  <c r="G74" i="1"/>
  <c r="F73" i="1"/>
  <c r="G73" i="1" s="1"/>
  <c r="F72" i="1"/>
  <c r="G72" i="1"/>
  <c r="F71" i="1"/>
  <c r="G71" i="1" s="1"/>
  <c r="F70" i="1"/>
  <c r="G70" i="1" s="1"/>
  <c r="F69" i="1"/>
  <c r="G69" i="1" s="1"/>
  <c r="F68" i="1"/>
  <c r="G68" i="1"/>
  <c r="F67" i="1"/>
  <c r="G67" i="1" s="1"/>
  <c r="F66" i="1"/>
  <c r="G66" i="1"/>
  <c r="F65" i="1"/>
  <c r="G65" i="1" s="1"/>
  <c r="F64" i="1"/>
  <c r="G64" i="1"/>
  <c r="F63" i="1"/>
  <c r="G63" i="1" s="1"/>
  <c r="F62" i="1"/>
  <c r="G62" i="1" s="1"/>
  <c r="F61" i="1"/>
  <c r="G61" i="1" s="1"/>
  <c r="F60" i="1"/>
  <c r="G60" i="1"/>
  <c r="F59" i="1"/>
  <c r="G59" i="1" s="1"/>
  <c r="F58" i="1"/>
  <c r="G58" i="1"/>
  <c r="F57" i="1"/>
  <c r="G57" i="1" s="1"/>
  <c r="F56" i="1"/>
  <c r="G56" i="1"/>
  <c r="F55" i="1"/>
  <c r="G55" i="1" s="1"/>
  <c r="F54" i="1"/>
  <c r="G54" i="1" s="1"/>
  <c r="F53" i="1"/>
  <c r="G53" i="1" s="1"/>
  <c r="F52" i="1"/>
  <c r="G52" i="1"/>
  <c r="F51" i="1"/>
  <c r="G51" i="1" s="1"/>
  <c r="F50" i="1"/>
  <c r="G50" i="1"/>
  <c r="F49" i="1"/>
  <c r="G49" i="1" s="1"/>
  <c r="F48" i="1"/>
  <c r="G48" i="1"/>
  <c r="F47" i="1"/>
  <c r="G47" i="1" s="1"/>
  <c r="F46" i="1"/>
  <c r="G46" i="1" s="1"/>
  <c r="F45" i="1"/>
  <c r="G45" i="1" s="1"/>
  <c r="F44" i="1"/>
  <c r="G44" i="1"/>
  <c r="F43" i="1"/>
  <c r="G43" i="1" s="1"/>
  <c r="F42" i="1"/>
  <c r="G42" i="1"/>
  <c r="F41" i="1"/>
  <c r="G41" i="1" s="1"/>
  <c r="F40" i="1"/>
  <c r="G40" i="1"/>
  <c r="F39" i="1"/>
  <c r="G39" i="1" s="1"/>
  <c r="F38" i="1"/>
  <c r="G38" i="1" s="1"/>
  <c r="F37" i="1"/>
  <c r="G37" i="1" s="1"/>
  <c r="F36" i="1"/>
  <c r="G36" i="1"/>
  <c r="F35" i="1"/>
  <c r="G35" i="1" s="1"/>
  <c r="F34" i="1"/>
  <c r="G34" i="1"/>
  <c r="F33" i="1"/>
  <c r="G33" i="1" s="1"/>
  <c r="F32" i="1"/>
  <c r="G32" i="1"/>
  <c r="F31" i="1"/>
  <c r="G31" i="1" s="1"/>
  <c r="F30" i="1"/>
  <c r="G30" i="1" s="1"/>
  <c r="F29" i="1"/>
  <c r="G29" i="1" s="1"/>
  <c r="F28" i="1"/>
  <c r="G28" i="1"/>
  <c r="F27" i="1"/>
  <c r="G27" i="1" s="1"/>
  <c r="F26" i="1"/>
  <c r="G26" i="1"/>
  <c r="F25" i="1"/>
  <c r="G25" i="1" s="1"/>
  <c r="F24" i="1"/>
  <c r="G24" i="1"/>
  <c r="F23" i="1"/>
  <c r="G23" i="1" s="1"/>
  <c r="F22" i="1"/>
  <c r="G22" i="1" s="1"/>
  <c r="F21" i="1"/>
  <c r="G21" i="1" s="1"/>
  <c r="F16" i="1"/>
  <c r="G16" i="1"/>
  <c r="L8" i="2"/>
  <c r="L5" i="2"/>
  <c r="D84" i="2"/>
  <c r="L4" i="2"/>
  <c r="D82" i="2"/>
  <c r="F7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L6" i="2"/>
  <c r="L7" i="2" s="1"/>
  <c r="D62" i="2" s="1"/>
  <c r="C16" i="1"/>
  <c r="I27" i="1"/>
  <c r="J27" i="1" s="1"/>
  <c r="K27" i="1"/>
  <c r="D43" i="2"/>
  <c r="D61" i="2"/>
  <c r="L9" i="2"/>
  <c r="D73" i="2" s="1"/>
  <c r="D81" i="2" s="1"/>
  <c r="D29" i="2"/>
  <c r="F17" i="1"/>
  <c r="G17" i="1"/>
  <c r="D16" i="2"/>
  <c r="D46" i="2"/>
  <c r="D27" i="2"/>
  <c r="D57" i="2"/>
  <c r="D30" i="2"/>
  <c r="D78" i="2"/>
  <c r="H14" i="2"/>
  <c r="D45" i="2"/>
  <c r="F18" i="1"/>
  <c r="F19" i="1"/>
  <c r="F20" i="1"/>
  <c r="G20" i="1" s="1"/>
  <c r="I28" i="1"/>
  <c r="D80" i="2"/>
  <c r="D60" i="2"/>
  <c r="D15" i="2"/>
  <c r="G18" i="1"/>
  <c r="D47" i="2"/>
  <c r="G19" i="1"/>
  <c r="L27" i="1" s="1"/>
  <c r="M27" i="1" s="1"/>
  <c r="L28" i="1" l="1"/>
  <c r="M28" i="1" s="1"/>
  <c r="J28" i="1"/>
  <c r="I29" i="1"/>
  <c r="K28" i="1"/>
  <c r="H15" i="2"/>
  <c r="D17" i="2"/>
  <c r="D31" i="2"/>
  <c r="D75" i="2" l="1"/>
  <c r="D85" i="2" s="1"/>
  <c r="H17" i="2"/>
  <c r="H16" i="2"/>
  <c r="H18" i="2" s="1"/>
  <c r="D18" i="2" s="1"/>
  <c r="F8" i="1" s="1"/>
  <c r="D25" i="2"/>
  <c r="D32" i="2" s="1"/>
  <c r="D55" i="2"/>
  <c r="D58" i="2" s="1"/>
  <c r="D63" i="2" s="1"/>
  <c r="D41" i="2"/>
  <c r="D48" i="2" s="1"/>
  <c r="I30" i="1"/>
  <c r="L29" i="1"/>
  <c r="M29" i="1" s="1"/>
  <c r="K29" i="1"/>
  <c r="J29" i="1"/>
  <c r="J30" i="1" l="1"/>
  <c r="I31" i="1"/>
  <c r="L30" i="1"/>
  <c r="M30" i="1" s="1"/>
  <c r="K30" i="1"/>
  <c r="K31" i="1" l="1"/>
  <c r="J31" i="1"/>
  <c r="I32" i="1"/>
  <c r="L31" i="1"/>
  <c r="M31" i="1" s="1"/>
  <c r="L32" i="1" l="1"/>
  <c r="M32" i="1" s="1"/>
  <c r="J32" i="1"/>
  <c r="I33" i="1"/>
  <c r="K32" i="1"/>
  <c r="J33" i="1" l="1"/>
  <c r="L33" i="1"/>
  <c r="M33" i="1" s="1"/>
  <c r="I34" i="1"/>
  <c r="K33" i="1"/>
  <c r="K34" i="1" l="1"/>
  <c r="L34" i="1"/>
  <c r="M34" i="1" s="1"/>
  <c r="J34" i="1"/>
  <c r="I35" i="1"/>
  <c r="K35" i="1" l="1"/>
  <c r="I36" i="1"/>
  <c r="J35" i="1"/>
  <c r="L35" i="1"/>
  <c r="M35" i="1" s="1"/>
  <c r="J36" i="1" l="1"/>
  <c r="K36" i="1"/>
  <c r="I37" i="1"/>
  <c r="L36" i="1"/>
  <c r="M36" i="1" s="1"/>
  <c r="K37" i="1" l="1"/>
  <c r="J37" i="1"/>
  <c r="I38" i="1"/>
  <c r="L37" i="1"/>
  <c r="M37" i="1" s="1"/>
  <c r="J38" i="1" l="1"/>
  <c r="K38" i="1"/>
  <c r="I39" i="1"/>
  <c r="L38" i="1"/>
  <c r="M38" i="1" s="1"/>
  <c r="I40" i="1" l="1"/>
  <c r="K39" i="1"/>
  <c r="J39" i="1"/>
  <c r="L39" i="1"/>
  <c r="M39" i="1" s="1"/>
  <c r="L40" i="1" l="1"/>
  <c r="M40" i="1" s="1"/>
  <c r="J40" i="1"/>
  <c r="K40" i="1"/>
  <c r="I41" i="1"/>
  <c r="J41" i="1" l="1"/>
  <c r="L41" i="1"/>
  <c r="M41" i="1" s="1"/>
  <c r="K41" i="1"/>
  <c r="I42" i="1"/>
  <c r="L42" i="1" l="1"/>
  <c r="M42" i="1" s="1"/>
  <c r="K42" i="1"/>
  <c r="I43" i="1"/>
  <c r="J42" i="1"/>
  <c r="J43" i="1" l="1"/>
  <c r="K43" i="1"/>
  <c r="I44" i="1"/>
  <c r="L43" i="1"/>
  <c r="M43" i="1" s="1"/>
  <c r="K44" i="1" l="1"/>
  <c r="L44" i="1"/>
  <c r="M44" i="1" s="1"/>
  <c r="J44" i="1"/>
  <c r="I45" i="1"/>
  <c r="J45" i="1" l="1"/>
  <c r="K45" i="1"/>
  <c r="I46" i="1"/>
  <c r="L45" i="1"/>
  <c r="M45" i="1" s="1"/>
  <c r="J46" i="1" l="1"/>
  <c r="L46" i="1"/>
  <c r="M46" i="1" s="1"/>
  <c r="I47" i="1"/>
  <c r="K46" i="1"/>
  <c r="I48" i="1" l="1"/>
  <c r="K47" i="1"/>
  <c r="J47" i="1"/>
  <c r="L47" i="1"/>
  <c r="M47" i="1" s="1"/>
  <c r="I49" i="1" l="1"/>
  <c r="K48" i="1"/>
  <c r="J48" i="1"/>
  <c r="L48" i="1"/>
  <c r="M48" i="1" s="1"/>
  <c r="I50" i="1" l="1"/>
  <c r="J49" i="1"/>
  <c r="L49" i="1"/>
  <c r="M49" i="1" s="1"/>
  <c r="K49" i="1"/>
  <c r="I51" i="1" l="1"/>
  <c r="K50" i="1"/>
  <c r="L50" i="1"/>
  <c r="M50" i="1" s="1"/>
  <c r="J50" i="1"/>
  <c r="J51" i="1" l="1"/>
  <c r="I52" i="1"/>
  <c r="L51" i="1"/>
  <c r="M51" i="1" s="1"/>
  <c r="K51" i="1"/>
  <c r="J52" i="1" l="1"/>
  <c r="I53" i="1"/>
  <c r="K52" i="1"/>
  <c r="L52" i="1"/>
  <c r="M52" i="1" s="1"/>
  <c r="J53" i="1" l="1"/>
  <c r="K53" i="1"/>
  <c r="L53" i="1"/>
  <c r="M53" i="1" s="1"/>
  <c r="I54" i="1"/>
  <c r="I55" i="1" l="1"/>
  <c r="J54" i="1"/>
  <c r="L54" i="1"/>
  <c r="M54" i="1" s="1"/>
  <c r="K54" i="1"/>
  <c r="K55" i="1" l="1"/>
  <c r="I56" i="1"/>
  <c r="J55" i="1"/>
  <c r="L55" i="1"/>
  <c r="M55" i="1" s="1"/>
  <c r="K56" i="1" l="1"/>
  <c r="L56" i="1"/>
  <c r="M56" i="1" s="1"/>
  <c r="J56" i="1"/>
  <c r="I57" i="1"/>
  <c r="L57" i="1" l="1"/>
  <c r="M57" i="1" s="1"/>
  <c r="I58" i="1"/>
  <c r="J57" i="1"/>
  <c r="K57" i="1"/>
  <c r="K58" i="1" l="1"/>
  <c r="L58" i="1"/>
  <c r="M58" i="1" s="1"/>
  <c r="I59" i="1"/>
  <c r="J58" i="1"/>
  <c r="I60" i="1" l="1"/>
  <c r="K59" i="1"/>
  <c r="J59" i="1"/>
  <c r="L59" i="1"/>
  <c r="M59" i="1" s="1"/>
  <c r="J60" i="1" l="1"/>
  <c r="K60" i="1"/>
  <c r="L60" i="1"/>
  <c r="M60" i="1" s="1"/>
  <c r="I61" i="1"/>
  <c r="I62" i="1" l="1"/>
  <c r="L61" i="1"/>
  <c r="M61" i="1" s="1"/>
  <c r="J61" i="1"/>
  <c r="K61" i="1"/>
  <c r="I63" i="1" l="1"/>
  <c r="J62" i="1"/>
  <c r="L62" i="1"/>
  <c r="M62" i="1" s="1"/>
  <c r="K62" i="1"/>
  <c r="L63" i="1" l="1"/>
  <c r="M63" i="1" s="1"/>
  <c r="I64" i="1"/>
  <c r="J63" i="1"/>
  <c r="K63" i="1"/>
  <c r="L64" i="1" l="1"/>
  <c r="M64" i="1" s="1"/>
  <c r="J64" i="1"/>
  <c r="K64" i="1"/>
  <c r="I65" i="1"/>
  <c r="L65" i="1" l="1"/>
  <c r="M65" i="1" s="1"/>
  <c r="I66" i="1"/>
  <c r="J65" i="1"/>
  <c r="K65" i="1"/>
  <c r="J66" i="1" l="1"/>
  <c r="L66" i="1"/>
  <c r="M66" i="1" s="1"/>
  <c r="I67" i="1"/>
  <c r="K66" i="1"/>
  <c r="I68" i="1" l="1"/>
  <c r="L67" i="1"/>
  <c r="M67" i="1" s="1"/>
  <c r="K67" i="1"/>
  <c r="J67" i="1"/>
  <c r="J68" i="1" l="1"/>
  <c r="K68" i="1"/>
  <c r="L68" i="1"/>
  <c r="M68" i="1" s="1"/>
  <c r="I69" i="1"/>
  <c r="J69" i="1" l="1"/>
  <c r="L69" i="1"/>
  <c r="M69" i="1" s="1"/>
  <c r="K69" i="1"/>
  <c r="I70" i="1"/>
  <c r="I71" i="1" l="1"/>
  <c r="J70" i="1"/>
  <c r="K70" i="1"/>
  <c r="L70" i="1"/>
  <c r="M70" i="1" s="1"/>
  <c r="L71" i="1" l="1"/>
  <c r="M71" i="1" s="1"/>
  <c r="I72" i="1"/>
  <c r="K71" i="1"/>
  <c r="J71" i="1"/>
  <c r="L72" i="1" l="1"/>
  <c r="M72" i="1" s="1"/>
  <c r="J72" i="1"/>
  <c r="K72" i="1"/>
  <c r="I73" i="1"/>
  <c r="L73" i="1" l="1"/>
  <c r="M73" i="1" s="1"/>
  <c r="J73" i="1"/>
  <c r="K73" i="1"/>
  <c r="I74" i="1"/>
  <c r="L74" i="1" l="1"/>
  <c r="M74" i="1" s="1"/>
  <c r="J74" i="1"/>
  <c r="I75" i="1"/>
  <c r="K74" i="1"/>
  <c r="I76" i="1" l="1"/>
  <c r="J75" i="1"/>
  <c r="K75" i="1"/>
  <c r="L75" i="1"/>
  <c r="M75" i="1" s="1"/>
  <c r="J76" i="1" l="1"/>
  <c r="I77" i="1"/>
  <c r="K76" i="1"/>
  <c r="L76" i="1"/>
  <c r="M76" i="1" s="1"/>
  <c r="I78" i="1" l="1"/>
  <c r="J77" i="1"/>
  <c r="K77" i="1"/>
  <c r="L77" i="1"/>
  <c r="M77" i="1" s="1"/>
  <c r="I79" i="1" l="1"/>
  <c r="J78" i="1"/>
  <c r="L78" i="1"/>
  <c r="M78" i="1" s="1"/>
  <c r="K78" i="1"/>
  <c r="I80" i="1" l="1"/>
  <c r="K79" i="1"/>
  <c r="J79" i="1"/>
  <c r="L79" i="1"/>
  <c r="M79" i="1" s="1"/>
  <c r="L80" i="1" l="1"/>
  <c r="M80" i="1" s="1"/>
  <c r="I81" i="1"/>
  <c r="K80" i="1"/>
  <c r="J80" i="1"/>
  <c r="K81" i="1" l="1"/>
  <c r="L81" i="1"/>
  <c r="M81" i="1" s="1"/>
  <c r="I82" i="1"/>
  <c r="J81" i="1"/>
  <c r="L82" i="1" l="1"/>
  <c r="M82" i="1" s="1"/>
  <c r="K82" i="1"/>
  <c r="I83" i="1"/>
  <c r="J82" i="1"/>
  <c r="L83" i="1" l="1"/>
  <c r="M83" i="1" s="1"/>
  <c r="J83" i="1"/>
  <c r="I84" i="1"/>
  <c r="K83" i="1"/>
  <c r="J84" i="1" l="1"/>
  <c r="I85" i="1"/>
  <c r="K84" i="1"/>
  <c r="L84" i="1"/>
  <c r="M84" i="1" s="1"/>
  <c r="I86" i="1" l="1"/>
  <c r="J85" i="1"/>
  <c r="L85" i="1"/>
  <c r="M85" i="1" s="1"/>
  <c r="K85" i="1"/>
  <c r="I87" i="1" l="1"/>
  <c r="J86" i="1"/>
  <c r="K86" i="1"/>
  <c r="L86" i="1"/>
  <c r="M86" i="1" s="1"/>
  <c r="I88" i="1" l="1"/>
  <c r="K87" i="1"/>
  <c r="L87" i="1"/>
  <c r="M87" i="1" s="1"/>
  <c r="J87" i="1"/>
  <c r="L88" i="1" l="1"/>
  <c r="M88" i="1" s="1"/>
  <c r="I89" i="1"/>
  <c r="J88" i="1"/>
  <c r="K88" i="1"/>
  <c r="L89" i="1" l="1"/>
  <c r="M89" i="1" s="1"/>
  <c r="I90" i="1"/>
  <c r="K89" i="1"/>
  <c r="J89" i="1"/>
  <c r="I91" i="1" l="1"/>
  <c r="K90" i="1"/>
  <c r="J90" i="1"/>
  <c r="L90" i="1"/>
  <c r="M90" i="1" s="1"/>
  <c r="I92" i="1" l="1"/>
  <c r="K91" i="1"/>
  <c r="J91" i="1"/>
  <c r="L91" i="1"/>
  <c r="M91" i="1" s="1"/>
  <c r="I93" i="1" l="1"/>
  <c r="K92" i="1"/>
  <c r="L92" i="1"/>
  <c r="M92" i="1" s="1"/>
  <c r="J92" i="1"/>
  <c r="L93" i="1" l="1"/>
  <c r="M93" i="1" s="1"/>
  <c r="I94" i="1"/>
  <c r="J93" i="1"/>
  <c r="K93" i="1"/>
  <c r="L94" i="1" l="1"/>
  <c r="M94" i="1" s="1"/>
  <c r="I95" i="1"/>
  <c r="K94" i="1"/>
  <c r="J94" i="1"/>
  <c r="L95" i="1" l="1"/>
  <c r="M95" i="1" s="1"/>
  <c r="I96" i="1"/>
  <c r="J95" i="1"/>
  <c r="K95" i="1"/>
  <c r="J96" i="1" l="1"/>
  <c r="K96" i="1"/>
  <c r="I97" i="1"/>
  <c r="L96" i="1"/>
  <c r="M96" i="1" s="1"/>
  <c r="I98" i="1" l="1"/>
  <c r="J97" i="1"/>
  <c r="L97" i="1"/>
  <c r="M97" i="1" s="1"/>
  <c r="K97" i="1"/>
  <c r="J98" i="1" l="1"/>
  <c r="I99" i="1"/>
  <c r="L98" i="1"/>
  <c r="M98" i="1" s="1"/>
  <c r="K98" i="1"/>
  <c r="I100" i="1" l="1"/>
  <c r="L99" i="1"/>
  <c r="M99" i="1" s="1"/>
  <c r="K99" i="1"/>
  <c r="J99" i="1"/>
  <c r="K100" i="1" l="1"/>
  <c r="J100" i="1"/>
  <c r="L100" i="1"/>
  <c r="M100" i="1" s="1"/>
  <c r="I101" i="1"/>
  <c r="L101" i="1" l="1"/>
  <c r="M101" i="1" s="1"/>
  <c r="J101" i="1"/>
  <c r="I102" i="1"/>
  <c r="K101" i="1"/>
  <c r="J102" i="1" l="1"/>
  <c r="K102" i="1"/>
  <c r="I103" i="1"/>
  <c r="L102" i="1"/>
  <c r="M102" i="1" s="1"/>
  <c r="J103" i="1" l="1"/>
  <c r="L103" i="1"/>
  <c r="M103" i="1" s="1"/>
  <c r="I104" i="1"/>
  <c r="K103" i="1"/>
  <c r="K104" i="1" l="1"/>
  <c r="J104" i="1"/>
  <c r="I105" i="1"/>
  <c r="L104" i="1"/>
  <c r="M104" i="1" s="1"/>
  <c r="I106" i="1" l="1"/>
  <c r="J105" i="1"/>
  <c r="K105" i="1"/>
  <c r="L105" i="1"/>
  <c r="M105" i="1" s="1"/>
  <c r="I107" i="1" l="1"/>
  <c r="J106" i="1"/>
  <c r="L106" i="1"/>
  <c r="M106" i="1" s="1"/>
  <c r="K106" i="1"/>
  <c r="L107" i="1" l="1"/>
  <c r="M107" i="1" s="1"/>
  <c r="I108" i="1"/>
  <c r="K107" i="1"/>
  <c r="J107" i="1"/>
  <c r="K108" i="1" l="1"/>
  <c r="L108" i="1"/>
  <c r="M108" i="1" s="1"/>
  <c r="I109" i="1"/>
  <c r="J108" i="1"/>
  <c r="K109" i="1" l="1"/>
  <c r="I110" i="1"/>
  <c r="J109" i="1"/>
  <c r="L109" i="1"/>
  <c r="M109" i="1" s="1"/>
  <c r="L110" i="1" l="1"/>
  <c r="M110" i="1" s="1"/>
  <c r="J110" i="1"/>
  <c r="I111" i="1"/>
  <c r="K110" i="1"/>
  <c r="K111" i="1" l="1"/>
  <c r="J111" i="1"/>
  <c r="L111" i="1"/>
  <c r="M111" i="1" s="1"/>
  <c r="I112" i="1"/>
  <c r="L112" i="1" l="1"/>
  <c r="M112" i="1" s="1"/>
  <c r="K112" i="1"/>
  <c r="J112" i="1"/>
  <c r="I113" i="1"/>
  <c r="K113" i="1" l="1"/>
  <c r="I114" i="1"/>
  <c r="L113" i="1"/>
  <c r="M113" i="1" s="1"/>
  <c r="J113" i="1"/>
  <c r="I115" i="1" l="1"/>
  <c r="L114" i="1"/>
  <c r="M114" i="1" s="1"/>
  <c r="J114" i="1"/>
  <c r="K114" i="1"/>
  <c r="J115" i="1" l="1"/>
  <c r="L115" i="1"/>
  <c r="M115" i="1" s="1"/>
  <c r="I116" i="1"/>
  <c r="K115" i="1"/>
  <c r="I117" i="1" l="1"/>
  <c r="K116" i="1"/>
  <c r="J116" i="1"/>
  <c r="L116" i="1"/>
  <c r="M116" i="1" s="1"/>
  <c r="K117" i="1" l="1"/>
  <c r="J117" i="1"/>
  <c r="L117" i="1"/>
  <c r="M117" i="1" s="1"/>
  <c r="I118" i="1"/>
  <c r="J118" i="1" l="1"/>
  <c r="L118" i="1"/>
  <c r="M118" i="1" s="1"/>
  <c r="K118" i="1"/>
  <c r="I119" i="1"/>
  <c r="L119" i="1" l="1"/>
  <c r="M119" i="1" s="1"/>
  <c r="F10" i="1" s="1"/>
  <c r="J119" i="1"/>
  <c r="K119" i="1"/>
  <c r="F9" i="1" l="1"/>
  <c r="O26" i="1"/>
  <c r="N27" i="1" s="1"/>
  <c r="O27" i="1" s="1"/>
  <c r="N28" i="1" s="1"/>
  <c r="O28" i="1" s="1"/>
  <c r="N29" i="1" s="1"/>
  <c r="O29" i="1" s="1"/>
  <c r="N30" i="1" s="1"/>
  <c r="O30" i="1" s="1"/>
  <c r="N31" i="1" s="1"/>
  <c r="O31" i="1" s="1"/>
  <c r="N32" i="1" s="1"/>
  <c r="O32" i="1" s="1"/>
  <c r="N33" i="1" s="1"/>
  <c r="O33" i="1" s="1"/>
  <c r="N34" i="1" s="1"/>
  <c r="O34" i="1" s="1"/>
  <c r="N35" i="1" s="1"/>
  <c r="O35" i="1" s="1"/>
  <c r="N36" i="1" s="1"/>
  <c r="O36" i="1" s="1"/>
  <c r="N37" i="1" s="1"/>
  <c r="O37" i="1" s="1"/>
  <c r="N38" i="1" s="1"/>
  <c r="O38" i="1" s="1"/>
  <c r="N39" i="1" s="1"/>
  <c r="O39" i="1" s="1"/>
  <c r="N40" i="1" s="1"/>
  <c r="O40" i="1" s="1"/>
  <c r="N41" i="1" s="1"/>
  <c r="O41" i="1" s="1"/>
  <c r="N42" i="1" s="1"/>
  <c r="O42" i="1" s="1"/>
  <c r="N43" i="1" s="1"/>
  <c r="O43" i="1" s="1"/>
  <c r="N44" i="1" s="1"/>
  <c r="O44" i="1" s="1"/>
  <c r="N45" i="1" s="1"/>
  <c r="O45" i="1" s="1"/>
  <c r="N46" i="1" s="1"/>
  <c r="O46" i="1" s="1"/>
  <c r="N47" i="1" s="1"/>
  <c r="O47" i="1" s="1"/>
  <c r="N48" i="1" s="1"/>
  <c r="O48" i="1" s="1"/>
  <c r="N49" i="1" s="1"/>
  <c r="O49" i="1" s="1"/>
  <c r="N50" i="1" s="1"/>
  <c r="O50" i="1" s="1"/>
  <c r="N51" i="1" s="1"/>
  <c r="O51" i="1" s="1"/>
  <c r="N52" i="1" s="1"/>
  <c r="O52" i="1" s="1"/>
  <c r="N53" i="1" s="1"/>
  <c r="O53" i="1" s="1"/>
  <c r="N54" i="1" s="1"/>
  <c r="O54" i="1" s="1"/>
  <c r="N55" i="1" s="1"/>
  <c r="O55" i="1" s="1"/>
  <c r="N56" i="1" s="1"/>
  <c r="O56" i="1" s="1"/>
  <c r="N57" i="1" s="1"/>
  <c r="O57" i="1" s="1"/>
  <c r="N58" i="1" s="1"/>
  <c r="O58" i="1" s="1"/>
  <c r="N59" i="1" s="1"/>
  <c r="O59" i="1" s="1"/>
  <c r="N60" i="1" s="1"/>
  <c r="O60" i="1" s="1"/>
  <c r="N61" i="1" s="1"/>
  <c r="O61" i="1" s="1"/>
  <c r="N62" i="1" s="1"/>
  <c r="O62" i="1" s="1"/>
  <c r="N63" i="1" s="1"/>
  <c r="O63" i="1" s="1"/>
  <c r="N64" i="1" s="1"/>
  <c r="O64" i="1" s="1"/>
  <c r="N65" i="1" s="1"/>
  <c r="O65" i="1" s="1"/>
  <c r="N66" i="1" s="1"/>
  <c r="O66" i="1" s="1"/>
  <c r="N67" i="1" s="1"/>
  <c r="O67" i="1" s="1"/>
  <c r="N68" i="1" s="1"/>
  <c r="O68" i="1" s="1"/>
  <c r="N69" i="1" s="1"/>
  <c r="O69" i="1" s="1"/>
  <c r="N70" i="1" s="1"/>
  <c r="O70" i="1" s="1"/>
  <c r="N71" i="1" s="1"/>
  <c r="O71" i="1" s="1"/>
  <c r="N72" i="1" s="1"/>
  <c r="O72" i="1" s="1"/>
  <c r="N73" i="1" s="1"/>
  <c r="O73" i="1" s="1"/>
  <c r="N74" i="1" s="1"/>
  <c r="O74" i="1" s="1"/>
  <c r="N75" i="1" s="1"/>
  <c r="O75" i="1" s="1"/>
  <c r="N76" i="1" s="1"/>
  <c r="O76" i="1" s="1"/>
  <c r="N77" i="1" s="1"/>
  <c r="O77" i="1" s="1"/>
  <c r="N78" i="1" s="1"/>
  <c r="O78" i="1" s="1"/>
  <c r="N79" i="1" s="1"/>
  <c r="O79" i="1" s="1"/>
  <c r="N80" i="1" s="1"/>
  <c r="O80" i="1" s="1"/>
  <c r="N81" i="1" s="1"/>
  <c r="O81" i="1" s="1"/>
  <c r="N82" i="1" s="1"/>
  <c r="O82" i="1" s="1"/>
  <c r="N83" i="1" s="1"/>
  <c r="O83" i="1" s="1"/>
  <c r="N84" i="1" s="1"/>
  <c r="O84" i="1" s="1"/>
  <c r="N85" i="1" s="1"/>
  <c r="O85" i="1" s="1"/>
  <c r="N86" i="1" s="1"/>
  <c r="O86" i="1" s="1"/>
  <c r="N87" i="1" s="1"/>
  <c r="O87" i="1" s="1"/>
  <c r="N88" i="1" s="1"/>
  <c r="O88" i="1" s="1"/>
  <c r="N89" i="1" s="1"/>
  <c r="O89" i="1" s="1"/>
  <c r="N90" i="1" s="1"/>
  <c r="O90" i="1" s="1"/>
  <c r="N91" i="1" s="1"/>
  <c r="O91" i="1" s="1"/>
  <c r="N92" i="1" s="1"/>
  <c r="O92" i="1" s="1"/>
  <c r="N93" i="1" s="1"/>
  <c r="O93" i="1" s="1"/>
  <c r="N94" i="1" s="1"/>
  <c r="O94" i="1" s="1"/>
  <c r="N95" i="1" s="1"/>
  <c r="O95" i="1" s="1"/>
  <c r="N96" i="1" s="1"/>
  <c r="O96" i="1" s="1"/>
  <c r="N97" i="1" s="1"/>
  <c r="O97" i="1" s="1"/>
  <c r="N98" i="1" s="1"/>
  <c r="O98" i="1" s="1"/>
  <c r="N99" i="1" s="1"/>
  <c r="O99" i="1" s="1"/>
  <c r="N100" i="1" s="1"/>
  <c r="O100" i="1" s="1"/>
  <c r="N101" i="1" s="1"/>
  <c r="O101" i="1" s="1"/>
  <c r="N102" i="1" s="1"/>
  <c r="O102" i="1" s="1"/>
  <c r="N103" i="1" s="1"/>
  <c r="O103" i="1" s="1"/>
  <c r="N104" i="1" s="1"/>
  <c r="O104" i="1" s="1"/>
  <c r="N105" i="1" s="1"/>
  <c r="O105" i="1" s="1"/>
  <c r="N106" i="1" s="1"/>
  <c r="O106" i="1" s="1"/>
  <c r="N107" i="1" s="1"/>
  <c r="O107" i="1" s="1"/>
  <c r="N108" i="1" s="1"/>
  <c r="O108" i="1" s="1"/>
  <c r="N109" i="1" s="1"/>
  <c r="O109" i="1" s="1"/>
  <c r="N110" i="1" s="1"/>
  <c r="O110" i="1" s="1"/>
  <c r="N111" i="1" s="1"/>
  <c r="O111" i="1" s="1"/>
  <c r="N112" i="1" s="1"/>
  <c r="O112" i="1" s="1"/>
  <c r="N113" i="1" s="1"/>
  <c r="O113" i="1" s="1"/>
  <c r="N114" i="1" s="1"/>
  <c r="O114" i="1" s="1"/>
  <c r="N115" i="1" s="1"/>
  <c r="O115" i="1" s="1"/>
  <c r="N116" i="1" s="1"/>
  <c r="O116" i="1" s="1"/>
  <c r="N117" i="1" s="1"/>
  <c r="O117" i="1" s="1"/>
  <c r="N118" i="1" s="1"/>
  <c r="O118" i="1" s="1"/>
  <c r="N119" i="1" s="1"/>
  <c r="O119" i="1" s="1"/>
</calcChain>
</file>

<file path=xl/sharedStrings.xml><?xml version="1.0" encoding="utf-8"?>
<sst xmlns="http://schemas.openxmlformats.org/spreadsheetml/2006/main" count="93" uniqueCount="55">
  <si>
    <t>Edad al momento del hecho</t>
  </si>
  <si>
    <t>Porcentaje de incapacidad</t>
  </si>
  <si>
    <t>Remanente</t>
  </si>
  <si>
    <t>Reinversión</t>
  </si>
  <si>
    <t>Valor Presente</t>
  </si>
  <si>
    <t>Edad</t>
  </si>
  <si>
    <t>IAP</t>
  </si>
  <si>
    <t>IVE</t>
  </si>
  <si>
    <t>II</t>
  </si>
  <si>
    <t>anuales</t>
  </si>
  <si>
    <t>Valor Esperado Ingr</t>
  </si>
  <si>
    <t>Ingreso Implicado</t>
  </si>
  <si>
    <t>Períodos</t>
  </si>
  <si>
    <t>Desde/Hasta</t>
  </si>
  <si>
    <t>PROB</t>
  </si>
  <si>
    <t>IVE = IAP x Prob</t>
  </si>
  <si>
    <t>II = IVE x Incapacidad</t>
  </si>
  <si>
    <t>Ingr Futuro</t>
  </si>
  <si>
    <t>Incr</t>
  </si>
  <si>
    <t>Datos</t>
  </si>
  <si>
    <t>Ingreso anual esperado</t>
  </si>
  <si>
    <t>Edad hasta la cual se computarán ingresos</t>
  </si>
  <si>
    <t>Períodos anuales restantes</t>
  </si>
  <si>
    <t>Ingreso anual potencialmente afectado</t>
  </si>
  <si>
    <t>Tasa de descuento (expr como porcentaje y decimalizada)</t>
  </si>
  <si>
    <t>Formula de renta constante no perpetua (ingreso anual)</t>
  </si>
  <si>
    <t>Cálculos parciales anuales</t>
  </si>
  <si>
    <t>=</t>
  </si>
  <si>
    <t>A</t>
  </si>
  <si>
    <t>Ingreso anual potencialmente afectado (ingr total x incap)</t>
  </si>
  <si>
    <t>i</t>
  </si>
  <si>
    <t>Tasa de descuento por año</t>
  </si>
  <si>
    <t>n</t>
  </si>
  <si>
    <t>C</t>
  </si>
  <si>
    <t>Capital (indemniz. por el rubro)</t>
  </si>
  <si>
    <t>Fórmula "Vuoto" (base anual)</t>
  </si>
  <si>
    <t>Formula "Marshall" (base anual)</t>
  </si>
  <si>
    <t>Donde</t>
  </si>
  <si>
    <t xml:space="preserve">        Formula Las Heras-Requena (base anual)</t>
  </si>
  <si>
    <t>Donde, b=</t>
  </si>
  <si>
    <t xml:space="preserve">       Fórmula (variante) "Méndez" (base anual)</t>
  </si>
  <si>
    <t>A*</t>
  </si>
  <si>
    <t>Ingreso a comp según fórmula Méndez</t>
  </si>
  <si>
    <r>
      <t>Tasa de descuento por año</t>
    </r>
    <r>
      <rPr>
        <b/>
        <sz val="10"/>
        <rFont val="Arial"/>
        <family val="2"/>
      </rPr>
      <t xml:space="preserve"> (4% -INVARIABLE-)</t>
    </r>
  </si>
  <si>
    <r>
      <t xml:space="preserve">Edad h/la cual se comp. ingr </t>
    </r>
    <r>
      <rPr>
        <b/>
        <sz val="10"/>
        <rFont val="Arial"/>
        <family val="2"/>
      </rPr>
      <t>(INVARIABLE)</t>
    </r>
  </si>
  <si>
    <t>Períodos anuales restantes (75-edad al mom )</t>
  </si>
  <si>
    <r>
      <t>Tasa de descuento</t>
    </r>
    <r>
      <rPr>
        <b/>
        <sz val="14"/>
        <rFont val="Calibri"/>
        <family val="2"/>
      </rPr>
      <t xml:space="preserve"> </t>
    </r>
  </si>
  <si>
    <t>Indemnizacion VP ingreso inicial constante</t>
  </si>
  <si>
    <t>Indemnización (ingr const + incr probables)</t>
  </si>
  <si>
    <t>Indemnización VP incrementos probables</t>
  </si>
  <si>
    <t>(extracción)</t>
  </si>
  <si>
    <t>Edad incial para el cómputo</t>
  </si>
  <si>
    <t xml:space="preserve">(Ingr Anual </t>
  </si>
  <si>
    <t>Proyectado)</t>
  </si>
  <si>
    <t>II (ingr impl)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</si>
</sst>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.0000"/>
    <numFmt numFmtId="165" formatCode="#,##0.00;[Red]#,##0.00"/>
    <numFmt numFmtId="166" formatCode="[$$-1004]#,##0.00;[Red][$$-1004]#,##0.00"/>
    <numFmt numFmtId="167" formatCode="0.0000000000"/>
    <numFmt numFmtId="168" formatCode="#,##0.00000000"/>
    <numFmt numFmtId="169" formatCode="#,##0.000000000000"/>
    <numFmt numFmtId="170" formatCode="#,##0.000000"/>
    <numFmt numFmtId="171" formatCode="[$$-1004]#,##0.00"/>
    <numFmt numFmtId="172" formatCode="0.00000000"/>
    <numFmt numFmtId="173" formatCode="#,##0.00000000;[Red]#,##0.00000000"/>
    <numFmt numFmtId="174" formatCode="#,##0.000000000000\ _€"/>
    <numFmt numFmtId="175" formatCode="#,##0.000"/>
    <numFmt numFmtId="176" formatCode="[$$-1004]#,##0.00_ ;[Red]\-[$$-1004]#,##0.00\ "/>
    <numFmt numFmtId="177" formatCode="#,##0.000000;[Red]#,##0.000000"/>
    <numFmt numFmtId="178" formatCode="0.000000"/>
  </numFmts>
  <fonts count="3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Verdana"/>
      <family val="2"/>
    </font>
    <font>
      <b/>
      <sz val="12"/>
      <name val="Arial"/>
      <family val="2"/>
    </font>
    <font>
      <b/>
      <sz val="14"/>
      <name val="Calibri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11"/>
      <name val="Calibri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rgb="FF0033CC"/>
      <name val="Arial"/>
      <family val="2"/>
    </font>
    <font>
      <sz val="10"/>
      <color rgb="FF0033CC"/>
      <name val="Arial"/>
      <family val="2"/>
    </font>
    <font>
      <sz val="14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2"/>
      <color theme="3" tint="0.39994506668294322"/>
      <name val="Calibri"/>
      <family val="2"/>
      <scheme val="minor"/>
    </font>
    <font>
      <b/>
      <sz val="10"/>
      <color theme="3" tint="0.39994506668294322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599963377788628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95">
    <xf numFmtId="0" fontId="0" fillId="0" borderId="0" xfId="0"/>
    <xf numFmtId="0" fontId="5" fillId="0" borderId="0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0" fontId="14" fillId="0" borderId="1" xfId="0" applyFont="1" applyBorder="1" applyProtection="1"/>
    <xf numFmtId="1" fontId="15" fillId="2" borderId="2" xfId="0" applyNumberFormat="1" applyFont="1" applyFill="1" applyBorder="1" applyAlignment="1" applyProtection="1">
      <alignment horizontal="center"/>
      <protection locked="0"/>
    </xf>
    <xf numFmtId="4" fontId="15" fillId="2" borderId="2" xfId="0" applyNumberFormat="1" applyFont="1" applyFill="1" applyBorder="1" applyAlignment="1" applyProtection="1">
      <alignment horizontal="right"/>
      <protection locked="0"/>
    </xf>
    <xf numFmtId="9" fontId="15" fillId="2" borderId="2" xfId="0" applyNumberFormat="1" applyFont="1" applyFill="1" applyBorder="1" applyAlignment="1" applyProtection="1">
      <alignment horizontal="center"/>
      <protection locked="0"/>
    </xf>
    <xf numFmtId="9" fontId="15" fillId="0" borderId="2" xfId="0" applyNumberFormat="1" applyFont="1" applyFill="1" applyBorder="1" applyAlignment="1" applyProtection="1">
      <alignment horizontal="center"/>
    </xf>
    <xf numFmtId="1" fontId="15" fillId="0" borderId="2" xfId="0" applyNumberFormat="1" applyFont="1" applyFill="1" applyBorder="1" applyAlignment="1" applyProtection="1">
      <alignment horizontal="center"/>
    </xf>
    <xf numFmtId="1" fontId="2" fillId="0" borderId="2" xfId="0" applyNumberFormat="1" applyFont="1" applyFill="1" applyBorder="1" applyAlignment="1" applyProtection="1">
      <alignment horizontal="center"/>
    </xf>
    <xf numFmtId="0" fontId="14" fillId="0" borderId="6" xfId="0" applyFont="1" applyBorder="1" applyProtection="1"/>
    <xf numFmtId="10" fontId="0" fillId="0" borderId="6" xfId="0" applyNumberFormat="1" applyFill="1" applyBorder="1" applyAlignment="1" applyProtection="1">
      <alignment horizontal="right"/>
    </xf>
    <xf numFmtId="0" fontId="15" fillId="0" borderId="0" xfId="0" applyFont="1" applyFill="1" applyBorder="1" applyAlignment="1" applyProtection="1">
      <alignment horizontal="center"/>
    </xf>
    <xf numFmtId="0" fontId="17" fillId="0" borderId="4" xfId="0" applyFont="1" applyFill="1" applyBorder="1" applyAlignment="1" applyProtection="1">
      <alignment horizontal="center"/>
    </xf>
    <xf numFmtId="4" fontId="17" fillId="0" borderId="4" xfId="0" applyNumberFormat="1" applyFont="1" applyFill="1" applyBorder="1" applyAlignment="1" applyProtection="1">
      <alignment horizontal="center"/>
    </xf>
    <xf numFmtId="165" fontId="17" fillId="0" borderId="4" xfId="0" applyNumberFormat="1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17" fillId="0" borderId="3" xfId="0" applyFont="1" applyBorder="1" applyProtection="1"/>
    <xf numFmtId="1" fontId="17" fillId="0" borderId="3" xfId="0" applyNumberFormat="1" applyFont="1" applyBorder="1" applyAlignment="1" applyProtection="1">
      <alignment horizontal="center"/>
    </xf>
    <xf numFmtId="0" fontId="17" fillId="0" borderId="3" xfId="0" applyFont="1" applyBorder="1" applyAlignment="1" applyProtection="1">
      <alignment horizontal="center"/>
    </xf>
    <xf numFmtId="0" fontId="18" fillId="0" borderId="3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1" fontId="17" fillId="0" borderId="2" xfId="0" applyNumberFormat="1" applyFont="1" applyFill="1" applyBorder="1" applyAlignment="1" applyProtection="1">
      <alignment horizontal="center"/>
    </xf>
    <xf numFmtId="1" fontId="17" fillId="0" borderId="2" xfId="0" applyNumberFormat="1" applyFont="1" applyBorder="1" applyAlignment="1" applyProtection="1">
      <alignment horizontal="center"/>
    </xf>
    <xf numFmtId="0" fontId="17" fillId="0" borderId="2" xfId="0" applyFont="1" applyBorder="1" applyProtection="1"/>
    <xf numFmtId="0" fontId="18" fillId="0" borderId="2" xfId="0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 wrapText="1"/>
    </xf>
    <xf numFmtId="2" fontId="15" fillId="0" borderId="0" xfId="0" applyNumberFormat="1" applyFont="1" applyBorder="1" applyProtection="1"/>
    <xf numFmtId="165" fontId="18" fillId="0" borderId="2" xfId="0" applyNumberFormat="1" applyFont="1" applyBorder="1" applyAlignment="1" applyProtection="1">
      <alignment horizontal="center"/>
    </xf>
    <xf numFmtId="4" fontId="18" fillId="0" borderId="2" xfId="0" applyNumberFormat="1" applyFont="1" applyBorder="1" applyAlignment="1" applyProtection="1">
      <alignment horizontal="center" vertical="center" wrapText="1"/>
    </xf>
    <xf numFmtId="4" fontId="15" fillId="0" borderId="0" xfId="0" applyNumberFormat="1" applyFont="1" applyBorder="1" applyProtection="1"/>
    <xf numFmtId="4" fontId="18" fillId="0" borderId="2" xfId="0" applyNumberFormat="1" applyFont="1" applyFill="1" applyBorder="1" applyAlignment="1" applyProtection="1">
      <alignment horizontal="center"/>
    </xf>
    <xf numFmtId="0" fontId="17" fillId="0" borderId="2" xfId="0" applyFont="1" applyBorder="1" applyAlignment="1" applyProtection="1">
      <alignment horizontal="center"/>
    </xf>
    <xf numFmtId="4" fontId="2" fillId="0" borderId="0" xfId="0" applyNumberFormat="1" applyFont="1" applyBorder="1" applyProtection="1"/>
    <xf numFmtId="1" fontId="2" fillId="0" borderId="0" xfId="0" applyNumberFormat="1" applyFont="1" applyFill="1" applyAlignment="1" applyProtection="1">
      <alignment horizontal="center"/>
    </xf>
    <xf numFmtId="4" fontId="19" fillId="0" borderId="0" xfId="0" applyNumberFormat="1" applyFont="1" applyBorder="1" applyAlignment="1" applyProtection="1">
      <alignment horizontal="center" wrapText="1"/>
    </xf>
    <xf numFmtId="4" fontId="3" fillId="0" borderId="0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horizontal="center"/>
    </xf>
    <xf numFmtId="0" fontId="2" fillId="0" borderId="0" xfId="0" applyFont="1" applyBorder="1" applyProtection="1"/>
    <xf numFmtId="0" fontId="1" fillId="0" borderId="0" xfId="0" applyFont="1" applyFill="1" applyBorder="1" applyProtection="1"/>
    <xf numFmtId="4" fontId="2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Protection="1"/>
    <xf numFmtId="4" fontId="2" fillId="0" borderId="0" xfId="0" applyNumberFormat="1" applyFont="1" applyProtection="1"/>
    <xf numFmtId="0" fontId="2" fillId="0" borderId="0" xfId="0" applyFont="1" applyProtection="1"/>
    <xf numFmtId="10" fontId="0" fillId="0" borderId="0" xfId="0" applyNumberFormat="1" applyFill="1" applyBorder="1" applyAlignment="1" applyProtection="1">
      <alignment horizontal="right"/>
    </xf>
    <xf numFmtId="166" fontId="20" fillId="0" borderId="0" xfId="0" applyNumberFormat="1" applyFont="1" applyFill="1" applyBorder="1" applyAlignment="1" applyProtection="1">
      <alignment horizontal="center" wrapText="1"/>
    </xf>
    <xf numFmtId="0" fontId="14" fillId="0" borderId="0" xfId="0" applyFont="1" applyFill="1" applyBorder="1" applyProtection="1"/>
    <xf numFmtId="0" fontId="15" fillId="0" borderId="7" xfId="0" applyFont="1" applyFill="1" applyBorder="1" applyAlignment="1" applyProtection="1">
      <alignment horizontal="center"/>
    </xf>
    <xf numFmtId="0" fontId="21" fillId="0" borderId="5" xfId="0" applyFont="1" applyFill="1" applyBorder="1" applyAlignment="1" applyProtection="1">
      <alignment horizontal="center"/>
    </xf>
    <xf numFmtId="0" fontId="15" fillId="0" borderId="5" xfId="0" applyFont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center"/>
    </xf>
    <xf numFmtId="0" fontId="22" fillId="0" borderId="3" xfId="0" applyFont="1" applyBorder="1" applyAlignment="1" applyProtection="1">
      <alignment horizontal="center"/>
    </xf>
    <xf numFmtId="0" fontId="17" fillId="0" borderId="9" xfId="0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 wrapText="1"/>
    </xf>
    <xf numFmtId="4" fontId="15" fillId="0" borderId="2" xfId="0" applyNumberFormat="1" applyFont="1" applyBorder="1" applyProtection="1"/>
    <xf numFmtId="4" fontId="15" fillId="0" borderId="2" xfId="0" applyNumberFormat="1" applyFont="1" applyBorder="1" applyAlignment="1" applyProtection="1">
      <alignment horizontal="center"/>
    </xf>
    <xf numFmtId="2" fontId="15" fillId="0" borderId="2" xfId="0" applyNumberFormat="1" applyFont="1" applyBorder="1" applyProtection="1"/>
    <xf numFmtId="4" fontId="15" fillId="0" borderId="2" xfId="0" applyNumberFormat="1" applyFont="1" applyFill="1" applyBorder="1" applyAlignment="1" applyProtection="1">
      <alignment horizontal="right"/>
    </xf>
    <xf numFmtId="4" fontId="23" fillId="0" borderId="0" xfId="0" applyNumberFormat="1" applyFont="1" applyBorder="1" applyAlignment="1" applyProtection="1">
      <alignment horizontal="center" wrapText="1"/>
    </xf>
    <xf numFmtId="4" fontId="4" fillId="0" borderId="0" xfId="0" applyNumberFormat="1" applyFont="1" applyBorder="1" applyAlignment="1" applyProtection="1">
      <alignment wrapText="1"/>
    </xf>
    <xf numFmtId="4" fontId="0" fillId="0" borderId="0" xfId="0" applyNumberFormat="1" applyBorder="1" applyProtection="1"/>
    <xf numFmtId="4" fontId="0" fillId="0" borderId="0" xfId="0" applyNumberFormat="1" applyBorder="1" applyAlignment="1" applyProtection="1">
      <alignment horizontal="center"/>
    </xf>
    <xf numFmtId="0" fontId="0" fillId="0" borderId="0" xfId="0" applyProtection="1"/>
    <xf numFmtId="4" fontId="0" fillId="0" borderId="0" xfId="0" applyNumberFormat="1" applyProtection="1"/>
    <xf numFmtId="4" fontId="3" fillId="0" borderId="0" xfId="0" applyNumberFormat="1" applyFont="1" applyBorder="1" applyProtection="1"/>
    <xf numFmtId="2" fontId="2" fillId="0" borderId="2" xfId="0" applyNumberFormat="1" applyFont="1" applyFill="1" applyBorder="1" applyAlignment="1" applyProtection="1">
      <alignment horizontal="right"/>
    </xf>
    <xf numFmtId="2" fontId="2" fillId="0" borderId="2" xfId="0" applyNumberFormat="1" applyFont="1" applyFill="1" applyBorder="1" applyAlignment="1" applyProtection="1">
      <alignment horizontal="center"/>
    </xf>
    <xf numFmtId="2" fontId="2" fillId="0" borderId="2" xfId="0" applyNumberFormat="1" applyFont="1" applyFill="1" applyBorder="1" applyProtection="1"/>
    <xf numFmtId="2" fontId="2" fillId="0" borderId="0" xfId="0" applyNumberFormat="1" applyFont="1" applyFill="1" applyBorder="1" applyProtection="1"/>
    <xf numFmtId="2" fontId="2" fillId="0" borderId="2" xfId="0" applyNumberFormat="1" applyFont="1" applyBorder="1" applyProtection="1"/>
    <xf numFmtId="2" fontId="2" fillId="0" borderId="0" xfId="0" applyNumberFormat="1" applyFont="1" applyBorder="1" applyProtection="1"/>
    <xf numFmtId="1" fontId="2" fillId="0" borderId="2" xfId="0" applyNumberFormat="1" applyFont="1" applyFill="1" applyBorder="1" applyProtection="1"/>
    <xf numFmtId="0" fontId="2" fillId="0" borderId="2" xfId="0" applyFont="1" applyFill="1" applyBorder="1" applyProtection="1"/>
    <xf numFmtId="0" fontId="2" fillId="0" borderId="2" xfId="0" applyFont="1" applyFill="1" applyBorder="1" applyAlignment="1" applyProtection="1">
      <alignment horizontal="center"/>
    </xf>
    <xf numFmtId="0" fontId="2" fillId="0" borderId="0" xfId="0" applyFont="1" applyFill="1" applyBorder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Protection="1"/>
    <xf numFmtId="2" fontId="3" fillId="0" borderId="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4" fontId="1" fillId="0" borderId="11" xfId="0" applyNumberFormat="1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12" xfId="0" applyFont="1" applyBorder="1" applyProtection="1"/>
    <xf numFmtId="0" fontId="0" fillId="0" borderId="13" xfId="0" applyBorder="1" applyProtection="1"/>
    <xf numFmtId="0" fontId="0" fillId="0" borderId="0" xfId="0" applyBorder="1" applyAlignment="1" applyProtection="1">
      <alignment horizontal="center"/>
    </xf>
    <xf numFmtId="0" fontId="0" fillId="0" borderId="12" xfId="0" applyBorder="1" applyProtection="1"/>
    <xf numFmtId="4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center"/>
    </xf>
    <xf numFmtId="0" fontId="8" fillId="0" borderId="0" xfId="0" applyFont="1" applyProtection="1"/>
    <xf numFmtId="0" fontId="5" fillId="0" borderId="11" xfId="0" applyFont="1" applyBorder="1" applyAlignment="1" applyProtection="1">
      <alignment horizontal="center"/>
    </xf>
    <xf numFmtId="0" fontId="1" fillId="0" borderId="0" xfId="0" applyFont="1" applyAlignment="1" applyProtection="1">
      <alignment horizontal="left"/>
    </xf>
    <xf numFmtId="0" fontId="26" fillId="0" borderId="0" xfId="0" applyFont="1" applyProtection="1"/>
    <xf numFmtId="0" fontId="7" fillId="0" borderId="16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0" borderId="17" xfId="0" applyFont="1" applyBorder="1" applyAlignment="1" applyProtection="1">
      <alignment horizontal="left"/>
    </xf>
    <xf numFmtId="0" fontId="9" fillId="0" borderId="0" xfId="0" applyFont="1" applyBorder="1" applyProtection="1"/>
    <xf numFmtId="0" fontId="10" fillId="0" borderId="17" xfId="0" applyFont="1" applyBorder="1" applyProtection="1"/>
    <xf numFmtId="0" fontId="11" fillId="0" borderId="18" xfId="0" applyFont="1" applyBorder="1" applyProtection="1"/>
    <xf numFmtId="167" fontId="2" fillId="0" borderId="0" xfId="0" applyNumberFormat="1" applyFont="1" applyBorder="1" applyAlignment="1" applyProtection="1">
      <alignment horizontal="center"/>
    </xf>
    <xf numFmtId="168" fontId="0" fillId="0" borderId="8" xfId="0" applyNumberFormat="1" applyBorder="1" applyProtection="1"/>
    <xf numFmtId="168" fontId="0" fillId="0" borderId="0" xfId="0" applyNumberFormat="1" applyProtection="1"/>
    <xf numFmtId="168" fontId="2" fillId="0" borderId="0" xfId="0" applyNumberFormat="1" applyFont="1" applyBorder="1" applyAlignment="1" applyProtection="1">
      <alignment horizontal="center"/>
    </xf>
    <xf numFmtId="169" fontId="0" fillId="0" borderId="0" xfId="0" applyNumberFormat="1" applyProtection="1"/>
    <xf numFmtId="0" fontId="7" fillId="0" borderId="19" xfId="0" applyFont="1" applyBorder="1" applyAlignment="1" applyProtection="1">
      <alignment horizontal="center"/>
    </xf>
    <xf numFmtId="0" fontId="3" fillId="0" borderId="2" xfId="0" applyFont="1" applyBorder="1" applyProtection="1"/>
    <xf numFmtId="4" fontId="10" fillId="0" borderId="20" xfId="0" applyNumberFormat="1" applyFont="1" applyFill="1" applyBorder="1" applyProtection="1"/>
    <xf numFmtId="0" fontId="0" fillId="0" borderId="18" xfId="0" applyBorder="1" applyProtection="1"/>
    <xf numFmtId="4" fontId="10" fillId="0" borderId="20" xfId="0" applyNumberFormat="1" applyFont="1" applyBorder="1" applyProtection="1"/>
    <xf numFmtId="0" fontId="7" fillId="0" borderId="21" xfId="0" applyFont="1" applyBorder="1" applyAlignment="1" applyProtection="1">
      <alignment horizontal="center"/>
    </xf>
    <xf numFmtId="0" fontId="3" fillId="0" borderId="15" xfId="0" applyFont="1" applyBorder="1" applyProtection="1"/>
    <xf numFmtId="171" fontId="5" fillId="3" borderId="22" xfId="0" applyNumberFormat="1" applyFont="1" applyFill="1" applyBorder="1" applyProtection="1"/>
    <xf numFmtId="0" fontId="12" fillId="0" borderId="18" xfId="0" applyFont="1" applyBorder="1" applyProtection="1"/>
    <xf numFmtId="0" fontId="10" fillId="0" borderId="0" xfId="0" applyFont="1" applyProtection="1"/>
    <xf numFmtId="4" fontId="10" fillId="0" borderId="0" xfId="0" applyNumberFormat="1" applyFont="1" applyProtection="1"/>
    <xf numFmtId="0" fontId="12" fillId="0" borderId="23" xfId="0" applyFont="1" applyBorder="1" applyProtection="1"/>
    <xf numFmtId="167" fontId="2" fillId="0" borderId="24" xfId="0" applyNumberFormat="1" applyFont="1" applyBorder="1" applyAlignment="1" applyProtection="1">
      <alignment horizontal="center"/>
    </xf>
    <xf numFmtId="169" fontId="0" fillId="0" borderId="9" xfId="0" applyNumberFormat="1" applyBorder="1" applyProtection="1"/>
    <xf numFmtId="0" fontId="7" fillId="0" borderId="10" xfId="0" applyFont="1" applyBorder="1" applyAlignment="1" applyProtection="1">
      <alignment horizontal="center"/>
    </xf>
    <xf numFmtId="4" fontId="0" fillId="0" borderId="25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right"/>
    </xf>
    <xf numFmtId="0" fontId="12" fillId="0" borderId="0" xfId="0" applyFont="1" applyProtection="1"/>
    <xf numFmtId="167" fontId="2" fillId="0" borderId="0" xfId="0" applyNumberFormat="1" applyFont="1" applyAlignment="1" applyProtection="1">
      <alignment horizontal="center"/>
    </xf>
    <xf numFmtId="0" fontId="0" fillId="0" borderId="0" xfId="0" applyBorder="1" applyProtection="1"/>
    <xf numFmtId="0" fontId="11" fillId="0" borderId="0" xfId="0" applyFont="1" applyProtection="1"/>
    <xf numFmtId="0" fontId="10" fillId="0" borderId="0" xfId="0" applyFont="1" applyBorder="1" applyProtection="1"/>
    <xf numFmtId="172" fontId="10" fillId="0" borderId="17" xfId="0" applyNumberFormat="1" applyFont="1" applyBorder="1" applyAlignment="1" applyProtection="1">
      <alignment horizontal="right"/>
    </xf>
    <xf numFmtId="173" fontId="10" fillId="0" borderId="17" xfId="0" applyNumberFormat="1" applyFont="1" applyBorder="1" applyAlignment="1" applyProtection="1">
      <alignment horizontal="right"/>
    </xf>
    <xf numFmtId="0" fontId="7" fillId="0" borderId="26" xfId="0" applyFont="1" applyBorder="1" applyAlignment="1" applyProtection="1">
      <alignment horizontal="center"/>
    </xf>
    <xf numFmtId="0" fontId="3" fillId="0" borderId="19" xfId="0" applyFont="1" applyBorder="1" applyProtection="1"/>
    <xf numFmtId="0" fontId="3" fillId="0" borderId="21" xfId="0" applyFont="1" applyBorder="1" applyProtection="1"/>
    <xf numFmtId="4" fontId="10" fillId="0" borderId="22" xfId="0" applyNumberFormat="1" applyFont="1" applyBorder="1" applyProtection="1"/>
    <xf numFmtId="0" fontId="3" fillId="0" borderId="27" xfId="0" applyFont="1" applyBorder="1" applyProtection="1"/>
    <xf numFmtId="171" fontId="5" fillId="3" borderId="28" xfId="0" applyNumberFormat="1" applyFont="1" applyFill="1" applyBorder="1" applyProtection="1"/>
    <xf numFmtId="167" fontId="11" fillId="0" borderId="0" xfId="0" applyNumberFormat="1" applyFont="1" applyProtection="1"/>
    <xf numFmtId="0" fontId="7" fillId="0" borderId="29" xfId="0" applyFont="1" applyBorder="1" applyAlignment="1" applyProtection="1">
      <alignment horizontal="center"/>
    </xf>
    <xf numFmtId="4" fontId="10" fillId="0" borderId="25" xfId="0" applyNumberFormat="1" applyFont="1" applyBorder="1" applyProtection="1"/>
    <xf numFmtId="4" fontId="10" fillId="0" borderId="17" xfId="0" applyNumberFormat="1" applyFont="1" applyBorder="1" applyProtection="1"/>
    <xf numFmtId="0" fontId="3" fillId="0" borderId="0" xfId="0" applyFont="1" applyBorder="1" applyProtection="1"/>
    <xf numFmtId="168" fontId="10" fillId="0" borderId="17" xfId="0" applyNumberFormat="1" applyFont="1" applyBorder="1" applyProtection="1"/>
    <xf numFmtId="174" fontId="10" fillId="0" borderId="17" xfId="0" applyNumberFormat="1" applyFont="1" applyBorder="1" applyProtection="1"/>
    <xf numFmtId="176" fontId="5" fillId="3" borderId="28" xfId="0" applyNumberFormat="1" applyFont="1" applyFill="1" applyBorder="1" applyProtection="1"/>
    <xf numFmtId="174" fontId="0" fillId="0" borderId="0" xfId="0" applyNumberFormat="1" applyProtection="1"/>
    <xf numFmtId="0" fontId="5" fillId="0" borderId="11" xfId="0" applyFont="1" applyBorder="1" applyAlignment="1" applyProtection="1">
      <alignment horizontal="left"/>
    </xf>
    <xf numFmtId="174" fontId="10" fillId="0" borderId="17" xfId="0" applyNumberFormat="1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center"/>
    </xf>
    <xf numFmtId="176" fontId="5" fillId="3" borderId="22" xfId="0" applyNumberFormat="1" applyFont="1" applyFill="1" applyBorder="1" applyProtection="1"/>
    <xf numFmtId="0" fontId="7" fillId="0" borderId="0" xfId="0" applyFont="1" applyBorder="1" applyAlignment="1" applyProtection="1">
      <alignment horizontal="center"/>
    </xf>
    <xf numFmtId="176" fontId="5" fillId="0" borderId="0" xfId="0" applyNumberFormat="1" applyFont="1" applyFill="1" applyBorder="1" applyProtection="1"/>
    <xf numFmtId="0" fontId="0" fillId="0" borderId="0" xfId="0" applyFill="1" applyProtection="1"/>
    <xf numFmtId="0" fontId="11" fillId="0" borderId="0" xfId="0" applyFont="1" applyFill="1" applyProtection="1"/>
    <xf numFmtId="167" fontId="11" fillId="0" borderId="0" xfId="0" applyNumberFormat="1" applyFont="1" applyFill="1" applyProtection="1"/>
    <xf numFmtId="0" fontId="7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169" fontId="0" fillId="0" borderId="0" xfId="0" applyNumberFormat="1" applyAlignment="1" applyProtection="1">
      <alignment horizontal="center"/>
    </xf>
    <xf numFmtId="165" fontId="8" fillId="0" borderId="17" xfId="0" applyNumberFormat="1" applyFont="1" applyBorder="1" applyAlignment="1" applyProtection="1">
      <alignment horizontal="right"/>
    </xf>
    <xf numFmtId="169" fontId="0" fillId="0" borderId="0" xfId="0" applyNumberFormat="1" applyBorder="1" applyAlignment="1" applyProtection="1">
      <alignment horizontal="center"/>
    </xf>
    <xf numFmtId="178" fontId="0" fillId="0" borderId="17" xfId="0" applyNumberFormat="1" applyBorder="1" applyAlignment="1" applyProtection="1">
      <alignment horizontal="right"/>
    </xf>
    <xf numFmtId="4" fontId="3" fillId="0" borderId="0" xfId="0" applyNumberFormat="1" applyFont="1" applyFill="1" applyBorder="1" applyAlignment="1" applyProtection="1">
      <alignment horizontal="right"/>
    </xf>
    <xf numFmtId="169" fontId="0" fillId="0" borderId="0" xfId="0" applyNumberFormat="1" applyBorder="1" applyProtection="1"/>
    <xf numFmtId="178" fontId="3" fillId="0" borderId="17" xfId="0" applyNumberFormat="1" applyFont="1" applyBorder="1" applyAlignment="1" applyProtection="1">
      <alignment horizontal="right"/>
    </xf>
    <xf numFmtId="0" fontId="3" fillId="0" borderId="0" xfId="0" applyFont="1" applyProtection="1"/>
    <xf numFmtId="178" fontId="10" fillId="0" borderId="17" xfId="0" applyNumberFormat="1" applyFont="1" applyBorder="1" applyProtection="1"/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7" fillId="0" borderId="19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4" fontId="3" fillId="0" borderId="20" xfId="0" applyNumberFormat="1" applyFont="1" applyFill="1" applyBorder="1" applyProtection="1"/>
    <xf numFmtId="0" fontId="3" fillId="4" borderId="2" xfId="0" applyFont="1" applyFill="1" applyBorder="1" applyProtection="1"/>
    <xf numFmtId="4" fontId="3" fillId="4" borderId="20" xfId="0" applyNumberFormat="1" applyFont="1" applyFill="1" applyBorder="1" applyProtection="1"/>
    <xf numFmtId="4" fontId="3" fillId="4" borderId="17" xfId="0" applyNumberFormat="1" applyFont="1" applyFill="1" applyBorder="1" applyAlignment="1" applyProtection="1">
      <alignment horizontal="right"/>
    </xf>
    <xf numFmtId="171" fontId="1" fillId="3" borderId="22" xfId="0" applyNumberFormat="1" applyFont="1" applyFill="1" applyBorder="1" applyProtection="1"/>
    <xf numFmtId="0" fontId="14" fillId="0" borderId="2" xfId="0" applyFont="1" applyBorder="1" applyProtection="1"/>
    <xf numFmtId="0" fontId="14" fillId="0" borderId="4" xfId="0" applyFont="1" applyBorder="1" applyProtection="1"/>
    <xf numFmtId="0" fontId="15" fillId="0" borderId="4" xfId="0" applyFont="1" applyBorder="1" applyProtection="1"/>
    <xf numFmtId="0" fontId="15" fillId="0" borderId="4" xfId="0" applyFont="1" applyBorder="1" applyAlignment="1" applyProtection="1">
      <alignment horizontal="center"/>
    </xf>
    <xf numFmtId="0" fontId="15" fillId="0" borderId="13" xfId="0" applyFont="1" applyBorder="1" applyProtection="1"/>
    <xf numFmtId="0" fontId="15" fillId="0" borderId="13" xfId="0" applyFont="1" applyBorder="1" applyAlignment="1" applyProtection="1">
      <alignment horizontal="center"/>
    </xf>
    <xf numFmtId="0" fontId="14" fillId="0" borderId="30" xfId="0" applyFont="1" applyBorder="1" applyProtection="1"/>
    <xf numFmtId="171" fontId="15" fillId="5" borderId="2" xfId="0" applyNumberFormat="1" applyFont="1" applyFill="1" applyBorder="1" applyAlignment="1" applyProtection="1"/>
    <xf numFmtId="166" fontId="20" fillId="5" borderId="2" xfId="0" applyNumberFormat="1" applyFont="1" applyFill="1" applyBorder="1" applyAlignment="1" applyProtection="1">
      <alignment wrapText="1"/>
    </xf>
    <xf numFmtId="0" fontId="21" fillId="0" borderId="4" xfId="0" applyFont="1" applyBorder="1" applyAlignment="1" applyProtection="1">
      <alignment horizontal="center"/>
    </xf>
    <xf numFmtId="0" fontId="21" fillId="0" borderId="4" xfId="0" applyFont="1" applyFill="1" applyBorder="1" applyAlignment="1" applyProtection="1">
      <alignment horizontal="center"/>
    </xf>
    <xf numFmtId="0" fontId="15" fillId="0" borderId="4" xfId="0" applyFont="1" applyFill="1" applyBorder="1" applyAlignment="1" applyProtection="1">
      <alignment horizontal="center"/>
    </xf>
    <xf numFmtId="9" fontId="15" fillId="2" borderId="4" xfId="0" applyNumberFormat="1" applyFont="1" applyFill="1" applyBorder="1" applyAlignment="1" applyProtection="1">
      <alignment horizontal="center"/>
      <protection locked="0"/>
    </xf>
    <xf numFmtId="4" fontId="15" fillId="0" borderId="4" xfId="0" applyNumberFormat="1" applyFont="1" applyFill="1" applyBorder="1" applyAlignment="1" applyProtection="1">
      <alignment horizontal="right"/>
    </xf>
    <xf numFmtId="4" fontId="15" fillId="0" borderId="4" xfId="0" applyNumberFormat="1" applyFont="1" applyBorder="1" applyProtection="1"/>
    <xf numFmtId="4" fontId="15" fillId="0" borderId="0" xfId="0" applyNumberFormat="1" applyFont="1" applyFill="1" applyBorder="1" applyAlignment="1" applyProtection="1">
      <alignment horizontal="right"/>
    </xf>
    <xf numFmtId="0" fontId="2" fillId="0" borderId="13" xfId="0" applyFont="1" applyBorder="1" applyProtection="1"/>
    <xf numFmtId="4" fontId="15" fillId="0" borderId="13" xfId="0" applyNumberFormat="1" applyFont="1" applyFill="1" applyBorder="1" applyAlignment="1" applyProtection="1">
      <alignment horizontal="right"/>
    </xf>
    <xf numFmtId="1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Fill="1" applyBorder="1" applyAlignment="1" applyProtection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2" fontId="2" fillId="0" borderId="3" xfId="0" applyNumberFormat="1" applyFont="1" applyBorder="1" applyProtection="1"/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right"/>
    </xf>
    <xf numFmtId="9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right"/>
    </xf>
    <xf numFmtId="2" fontId="2" fillId="0" borderId="0" xfId="0" applyNumberFormat="1" applyFont="1" applyFill="1" applyBorder="1" applyAlignment="1" applyProtection="1">
      <alignment horizontal="center"/>
    </xf>
    <xf numFmtId="1" fontId="27" fillId="2" borderId="1" xfId="0" applyNumberFormat="1" applyFont="1" applyFill="1" applyBorder="1" applyAlignment="1" applyProtection="1">
      <alignment horizontal="right"/>
      <protection locked="0"/>
    </xf>
    <xf numFmtId="10" fontId="27" fillId="2" borderId="1" xfId="0" applyNumberFormat="1" applyFont="1" applyFill="1" applyBorder="1" applyAlignment="1" applyProtection="1">
      <alignment horizontal="right"/>
      <protection locked="0"/>
    </xf>
    <xf numFmtId="4" fontId="1" fillId="0" borderId="18" xfId="0" applyNumberFormat="1" applyFont="1" applyBorder="1" applyAlignment="1" applyProtection="1">
      <alignment horizontal="center" wrapText="1"/>
    </xf>
    <xf numFmtId="4" fontId="17" fillId="0" borderId="30" xfId="0" applyNumberFormat="1" applyFont="1" applyFill="1" applyBorder="1" applyAlignment="1" applyProtection="1">
      <alignment horizontal="center" vertical="center"/>
    </xf>
    <xf numFmtId="2" fontId="18" fillId="0" borderId="23" xfId="0" applyNumberFormat="1" applyFont="1" applyBorder="1" applyAlignment="1" applyProtection="1">
      <alignment horizontal="center" vertical="center"/>
    </xf>
    <xf numFmtId="9" fontId="28" fillId="2" borderId="2" xfId="0" applyNumberFormat="1" applyFont="1" applyFill="1" applyBorder="1" applyAlignment="1" applyProtection="1">
      <alignment horizontal="center"/>
      <protection locked="0"/>
    </xf>
    <xf numFmtId="171" fontId="15" fillId="5" borderId="3" xfId="0" applyNumberFormat="1" applyFont="1" applyFill="1" applyBorder="1" applyAlignment="1" applyProtection="1"/>
    <xf numFmtId="1" fontId="0" fillId="0" borderId="18" xfId="0" applyNumberFormat="1" applyFill="1" applyBorder="1" applyAlignment="1" applyProtection="1">
      <alignment horizontal="right"/>
    </xf>
    <xf numFmtId="10" fontId="0" fillId="0" borderId="18" xfId="0" applyNumberFormat="1" applyFill="1" applyBorder="1" applyAlignment="1" applyProtection="1">
      <alignment horizontal="right"/>
    </xf>
    <xf numFmtId="164" fontId="16" fillId="0" borderId="23" xfId="0" applyNumberFormat="1" applyFont="1" applyFill="1" applyBorder="1" applyAlignment="1" applyProtection="1">
      <alignment horizontal="center"/>
    </xf>
    <xf numFmtId="168" fontId="11" fillId="0" borderId="0" xfId="0" applyNumberFormat="1" applyFont="1" applyBorder="1" applyProtection="1"/>
    <xf numFmtId="168" fontId="0" fillId="0" borderId="0" xfId="0" applyNumberFormat="1" applyBorder="1" applyProtection="1"/>
    <xf numFmtId="4" fontId="10" fillId="0" borderId="0" xfId="0" applyNumberFormat="1" applyFont="1" applyFill="1" applyBorder="1" applyProtection="1"/>
    <xf numFmtId="170" fontId="10" fillId="0" borderId="0" xfId="0" applyNumberFormat="1" applyFont="1" applyFill="1" applyBorder="1" applyProtection="1"/>
    <xf numFmtId="168" fontId="12" fillId="0" borderId="0" xfId="0" applyNumberFormat="1" applyFont="1" applyBorder="1" applyProtection="1"/>
    <xf numFmtId="0" fontId="12" fillId="0" borderId="0" xfId="0" applyFont="1" applyBorder="1" applyProtection="1"/>
    <xf numFmtId="177" fontId="10" fillId="0" borderId="0" xfId="0" applyNumberFormat="1" applyFont="1" applyFill="1" applyBorder="1" applyProtection="1"/>
    <xf numFmtId="0" fontId="0" fillId="0" borderId="0" xfId="0" applyFill="1" applyBorder="1" applyProtection="1"/>
    <xf numFmtId="4" fontId="3" fillId="0" borderId="0" xfId="0" applyNumberFormat="1" applyFont="1" applyFill="1" applyBorder="1" applyProtection="1"/>
    <xf numFmtId="0" fontId="13" fillId="0" borderId="0" xfId="0" applyFont="1" applyProtection="1"/>
    <xf numFmtId="0" fontId="2" fillId="0" borderId="0" xfId="0" applyFont="1" applyProtection="1">
      <protection locked="0"/>
    </xf>
    <xf numFmtId="0" fontId="2" fillId="0" borderId="13" xfId="0" applyFont="1" applyBorder="1" applyProtection="1">
      <protection locked="0"/>
    </xf>
    <xf numFmtId="0" fontId="2" fillId="0" borderId="0" xfId="0" applyFont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9" fontId="2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vertical="center"/>
    </xf>
    <xf numFmtId="171" fontId="5" fillId="0" borderId="0" xfId="0" applyNumberFormat="1" applyFont="1" applyFill="1" applyBorder="1" applyProtection="1"/>
    <xf numFmtId="0" fontId="14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left"/>
    </xf>
    <xf numFmtId="169" fontId="0" fillId="0" borderId="0" xfId="0" applyNumberFormat="1" applyFill="1" applyBorder="1" applyProtection="1"/>
    <xf numFmtId="0" fontId="9" fillId="0" borderId="0" xfId="0" applyFont="1" applyFill="1" applyBorder="1" applyProtection="1"/>
    <xf numFmtId="0" fontId="10" fillId="0" borderId="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4" fontId="0" fillId="0" borderId="0" xfId="0" applyNumberFormat="1" applyFill="1" applyBorder="1" applyAlignment="1" applyProtection="1">
      <alignment horizontal="right"/>
    </xf>
    <xf numFmtId="172" fontId="10" fillId="0" borderId="0" xfId="0" applyNumberFormat="1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173" fontId="10" fillId="0" borderId="0" xfId="0" applyNumberFormat="1" applyFont="1" applyFill="1" applyBorder="1" applyAlignment="1" applyProtection="1">
      <alignment horizontal="right"/>
    </xf>
    <xf numFmtId="173" fontId="10" fillId="0" borderId="0" xfId="0" applyNumberFormat="1" applyFont="1" applyFill="1" applyBorder="1" applyProtection="1"/>
    <xf numFmtId="174" fontId="10" fillId="0" borderId="0" xfId="0" applyNumberFormat="1" applyFont="1" applyFill="1" applyBorder="1" applyProtection="1"/>
    <xf numFmtId="175" fontId="10" fillId="0" borderId="0" xfId="0" applyNumberFormat="1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174" fontId="10" fillId="0" borderId="0" xfId="0" applyNumberFormat="1" applyFont="1" applyFill="1" applyBorder="1" applyAlignment="1" applyProtection="1">
      <alignment horizontal="right"/>
    </xf>
    <xf numFmtId="165" fontId="8" fillId="0" borderId="0" xfId="0" applyNumberFormat="1" applyFont="1" applyFill="1" applyBorder="1" applyAlignment="1" applyProtection="1">
      <alignment horizontal="right"/>
    </xf>
    <xf numFmtId="178" fontId="0" fillId="0" borderId="0" xfId="0" applyNumberFormat="1" applyFill="1" applyBorder="1" applyAlignment="1" applyProtection="1">
      <alignment horizontal="right"/>
    </xf>
    <xf numFmtId="178" fontId="3" fillId="0" borderId="0" xfId="0" applyNumberFormat="1" applyFont="1" applyFill="1" applyBorder="1" applyAlignment="1" applyProtection="1">
      <alignment horizontal="right"/>
    </xf>
    <xf numFmtId="178" fontId="10" fillId="0" borderId="0" xfId="0" applyNumberFormat="1" applyFont="1" applyFill="1" applyBorder="1" applyProtection="1"/>
    <xf numFmtId="171" fontId="1" fillId="0" borderId="0" xfId="0" applyNumberFormat="1" applyFont="1" applyFill="1" applyBorder="1" applyProtection="1"/>
    <xf numFmtId="0" fontId="24" fillId="0" borderId="0" xfId="0" applyFont="1" applyProtection="1"/>
    <xf numFmtId="4" fontId="25" fillId="0" borderId="0" xfId="0" applyNumberFormat="1" applyFont="1" applyAlignment="1" applyProtection="1">
      <alignment horizontal="right"/>
    </xf>
    <xf numFmtId="0" fontId="25" fillId="0" borderId="0" xfId="0" applyFont="1" applyAlignment="1" applyProtection="1">
      <alignment horizontal="center"/>
    </xf>
    <xf numFmtId="0" fontId="25" fillId="0" borderId="0" xfId="0" applyFont="1" applyProtection="1"/>
    <xf numFmtId="172" fontId="0" fillId="0" borderId="17" xfId="0" applyNumberFormat="1" applyBorder="1" applyAlignment="1" applyProtection="1">
      <alignment horizontal="right"/>
    </xf>
    <xf numFmtId="172" fontId="0" fillId="0" borderId="0" xfId="0" applyNumberFormat="1" applyFill="1" applyBorder="1" applyAlignment="1" applyProtection="1">
      <alignment horizontal="right"/>
    </xf>
    <xf numFmtId="173" fontId="0" fillId="0" borderId="0" xfId="0" applyNumberFormat="1" applyFill="1" applyBorder="1" applyAlignment="1" applyProtection="1">
      <alignment horizontal="right"/>
    </xf>
    <xf numFmtId="4" fontId="1" fillId="0" borderId="30" xfId="0" applyNumberFormat="1" applyFont="1" applyFill="1" applyBorder="1" applyAlignment="1" applyProtection="1">
      <alignment horizontal="right"/>
    </xf>
    <xf numFmtId="10" fontId="1" fillId="0" borderId="30" xfId="0" applyNumberFormat="1" applyFont="1" applyFill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0" fillId="0" borderId="6" xfId="0" applyBorder="1" applyProtection="1"/>
    <xf numFmtId="10" fontId="1" fillId="0" borderId="2" xfId="0" applyNumberFormat="1" applyFont="1" applyFill="1" applyBorder="1" applyAlignment="1" applyProtection="1">
      <alignment horizontal="right"/>
    </xf>
    <xf numFmtId="0" fontId="1" fillId="0" borderId="1" xfId="0" applyFont="1" applyBorder="1" applyProtection="1"/>
    <xf numFmtId="2" fontId="2" fillId="0" borderId="18" xfId="0" applyNumberFormat="1" applyFont="1" applyBorder="1" applyProtection="1"/>
    <xf numFmtId="4" fontId="18" fillId="0" borderId="23" xfId="0" applyNumberFormat="1" applyFont="1" applyBorder="1" applyAlignment="1" applyProtection="1">
      <alignment horizontal="center" wrapText="1"/>
    </xf>
    <xf numFmtId="4" fontId="1" fillId="0" borderId="18" xfId="0" applyNumberFormat="1" applyFont="1" applyBorder="1" applyAlignment="1" applyProtection="1">
      <alignment horizontal="center"/>
    </xf>
    <xf numFmtId="0" fontId="29" fillId="0" borderId="4" xfId="0" applyFont="1" applyFill="1" applyBorder="1" applyAlignment="1" applyProtection="1">
      <alignment horizontal="center"/>
    </xf>
    <xf numFmtId="0" fontId="30" fillId="0" borderId="5" xfId="0" applyFont="1" applyFill="1" applyBorder="1" applyAlignment="1" applyProtection="1">
      <alignment horizontal="center"/>
    </xf>
    <xf numFmtId="0" fontId="31" fillId="0" borderId="4" xfId="0" applyFont="1" applyFill="1" applyBorder="1" applyAlignment="1" applyProtection="1">
      <alignment horizontal="center"/>
    </xf>
    <xf numFmtId="0" fontId="32" fillId="0" borderId="5" xfId="0" applyFont="1" applyFill="1" applyBorder="1" applyAlignment="1" applyProtection="1">
      <alignment horizontal="center"/>
    </xf>
    <xf numFmtId="0" fontId="32" fillId="0" borderId="3" xfId="0" applyFont="1" applyBorder="1" applyAlignment="1" applyProtection="1">
      <alignment horizontal="center"/>
    </xf>
    <xf numFmtId="4" fontId="30" fillId="0" borderId="4" xfId="0" applyNumberFormat="1" applyFont="1" applyFill="1" applyBorder="1" applyAlignment="1" applyProtection="1">
      <alignment horizontal="center"/>
    </xf>
    <xf numFmtId="4" fontId="33" fillId="0" borderId="4" xfId="0" applyNumberFormat="1" applyFont="1" applyFill="1" applyBorder="1" applyAlignment="1" applyProtection="1">
      <alignment horizontal="center"/>
    </xf>
    <xf numFmtId="0" fontId="34" fillId="0" borderId="3" xfId="0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4" fontId="1" fillId="0" borderId="0" xfId="0" applyNumberFormat="1" applyFont="1" applyBorder="1" applyAlignment="1" applyProtection="1">
      <alignment horizontal="center"/>
    </xf>
    <xf numFmtId="0" fontId="16" fillId="0" borderId="18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5" fillId="0" borderId="25" xfId="0" applyFont="1" applyBorder="1" applyAlignment="1" applyProtection="1">
      <alignment horizontal="center"/>
    </xf>
    <xf numFmtId="0" fontId="14" fillId="0" borderId="30" xfId="0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7" xfId="0" applyFont="1" applyBorder="1" applyAlignment="1" applyProtection="1">
      <alignment horizontal="center" vertical="center" wrapText="1"/>
    </xf>
    <xf numFmtId="0" fontId="14" fillId="0" borderId="18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/>
    </xf>
  </cellXfs>
  <cellStyles count="1">
    <cellStyle name="Normal" xfId="0" builtinId="0"/>
  </cellStyles>
  <dxfs count="1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Evolución</a:t>
            </a:r>
            <a:r>
              <a:rPr lang="es-ES" baseline="0">
                <a:solidFill>
                  <a:sysClr val="windowText" lastClr="000000"/>
                </a:solidFill>
              </a:rPr>
              <a:t> prevista del  ingreso proyectado (probable) y de su valor esperado</a:t>
            </a:r>
            <a:endParaRPr lang="es-ES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0295861885073421"/>
          <c:y val="2.7113197388787945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IVE (Valor Esperado del Ingreso = IAP x Prob)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numRef>
              <c:f>'Ingresos variables probab'!$I$27:$I$87</c:f>
              <c:numCache>
                <c:formatCode>0</c:formatCode>
                <c:ptCount val="6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123</c:v>
                </c:pt>
                <c:pt idx="59">
                  <c:v>124</c:v>
                </c:pt>
                <c:pt idx="60">
                  <c:v>125</c:v>
                </c:pt>
              </c:numCache>
            </c:numRef>
          </c:cat>
          <c:val>
            <c:numRef>
              <c:f>'Ingresos variables probab'!$K$27:$K$119</c:f>
              <c:numCache>
                <c:formatCode>#,##0.00</c:formatCode>
                <c:ptCount val="93"/>
                <c:pt idx="0">
                  <c:v>346915</c:v>
                </c:pt>
                <c:pt idx="1">
                  <c:v>346915</c:v>
                </c:pt>
                <c:pt idx="2">
                  <c:v>346915</c:v>
                </c:pt>
                <c:pt idx="3">
                  <c:v>346915</c:v>
                </c:pt>
                <c:pt idx="4">
                  <c:v>346915</c:v>
                </c:pt>
                <c:pt idx="5">
                  <c:v>346915</c:v>
                </c:pt>
                <c:pt idx="6">
                  <c:v>346915</c:v>
                </c:pt>
                <c:pt idx="7">
                  <c:v>346915</c:v>
                </c:pt>
                <c:pt idx="8">
                  <c:v>346915</c:v>
                </c:pt>
                <c:pt idx="9">
                  <c:v>346915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B-E444-95F3-682B42CB4F33}"/>
            </c:ext>
          </c:extLst>
        </c:ser>
        <c:ser>
          <c:idx val="1"/>
          <c:order val="1"/>
          <c:tx>
            <c:v>IAP (Ingreso Anual Proyectado)</c:v>
          </c:tx>
          <c:invertIfNegative val="0"/>
          <c:cat>
            <c:numRef>
              <c:f>'Ingresos variables probab'!$I$27:$I$87</c:f>
              <c:numCache>
                <c:formatCode>0</c:formatCode>
                <c:ptCount val="61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98</c:v>
                </c:pt>
                <c:pt idx="34">
                  <c:v>99</c:v>
                </c:pt>
                <c:pt idx="35">
                  <c:v>100</c:v>
                </c:pt>
                <c:pt idx="36">
                  <c:v>101</c:v>
                </c:pt>
                <c:pt idx="37">
                  <c:v>102</c:v>
                </c:pt>
                <c:pt idx="38">
                  <c:v>103</c:v>
                </c:pt>
                <c:pt idx="39">
                  <c:v>104</c:v>
                </c:pt>
                <c:pt idx="40">
                  <c:v>105</c:v>
                </c:pt>
                <c:pt idx="41">
                  <c:v>106</c:v>
                </c:pt>
                <c:pt idx="42">
                  <c:v>107</c:v>
                </c:pt>
                <c:pt idx="43">
                  <c:v>108</c:v>
                </c:pt>
                <c:pt idx="44">
                  <c:v>109</c:v>
                </c:pt>
                <c:pt idx="45">
                  <c:v>110</c:v>
                </c:pt>
                <c:pt idx="46">
                  <c:v>111</c:v>
                </c:pt>
                <c:pt idx="47">
                  <c:v>112</c:v>
                </c:pt>
                <c:pt idx="48">
                  <c:v>113</c:v>
                </c:pt>
                <c:pt idx="49">
                  <c:v>114</c:v>
                </c:pt>
                <c:pt idx="50">
                  <c:v>115</c:v>
                </c:pt>
                <c:pt idx="51">
                  <c:v>116</c:v>
                </c:pt>
                <c:pt idx="52">
                  <c:v>117</c:v>
                </c:pt>
                <c:pt idx="53">
                  <c:v>118</c:v>
                </c:pt>
                <c:pt idx="54">
                  <c:v>119</c:v>
                </c:pt>
                <c:pt idx="55">
                  <c:v>120</c:v>
                </c:pt>
                <c:pt idx="56">
                  <c:v>121</c:v>
                </c:pt>
                <c:pt idx="57">
                  <c:v>122</c:v>
                </c:pt>
                <c:pt idx="58">
                  <c:v>123</c:v>
                </c:pt>
                <c:pt idx="59">
                  <c:v>124</c:v>
                </c:pt>
                <c:pt idx="60">
                  <c:v>125</c:v>
                </c:pt>
              </c:numCache>
            </c:numRef>
          </c:cat>
          <c:val>
            <c:numRef>
              <c:f>'Ingresos variables probab'!$J$27:$J$119</c:f>
              <c:numCache>
                <c:formatCode>#,##0.00</c:formatCode>
                <c:ptCount val="93"/>
                <c:pt idx="0">
                  <c:v>419220</c:v>
                </c:pt>
                <c:pt idx="1">
                  <c:v>419220</c:v>
                </c:pt>
                <c:pt idx="2">
                  <c:v>419220</c:v>
                </c:pt>
                <c:pt idx="3">
                  <c:v>419220</c:v>
                </c:pt>
                <c:pt idx="4">
                  <c:v>419220</c:v>
                </c:pt>
                <c:pt idx="5">
                  <c:v>419220</c:v>
                </c:pt>
                <c:pt idx="6">
                  <c:v>419220</c:v>
                </c:pt>
                <c:pt idx="7">
                  <c:v>419220</c:v>
                </c:pt>
                <c:pt idx="8">
                  <c:v>419220</c:v>
                </c:pt>
                <c:pt idx="9">
                  <c:v>419220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B-E444-95F3-682B42CB4F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325760"/>
        <c:axId val="52356224"/>
      </c:barChart>
      <c:catAx>
        <c:axId val="523257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2356224"/>
        <c:crosses val="autoZero"/>
        <c:auto val="1"/>
        <c:lblAlgn val="ctr"/>
        <c:lblOffset val="100"/>
        <c:noMultiLvlLbl val="0"/>
      </c:catAx>
      <c:valAx>
        <c:axId val="523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52325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4.468383465530703E-2"/>
          <c:y val="0.89956339592166334"/>
          <c:w val="0.35843316403075076"/>
          <c:h val="7.0137627027390806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5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wmf"/><Relationship Id="rId13" Type="http://schemas.openxmlformats.org/officeDocument/2006/relationships/image" Target="../media/image19.emf"/><Relationship Id="rId18" Type="http://schemas.openxmlformats.org/officeDocument/2006/relationships/image" Target="../media/image24.emf"/><Relationship Id="rId26" Type="http://schemas.openxmlformats.org/officeDocument/2006/relationships/image" Target="../media/image32.emf"/><Relationship Id="rId3" Type="http://schemas.openxmlformats.org/officeDocument/2006/relationships/image" Target="../media/image9.emf"/><Relationship Id="rId21" Type="http://schemas.openxmlformats.org/officeDocument/2006/relationships/image" Target="../media/image27.emf"/><Relationship Id="rId7" Type="http://schemas.openxmlformats.org/officeDocument/2006/relationships/image" Target="../media/image13.wmf"/><Relationship Id="rId12" Type="http://schemas.openxmlformats.org/officeDocument/2006/relationships/image" Target="../media/image18.emf"/><Relationship Id="rId17" Type="http://schemas.openxmlformats.org/officeDocument/2006/relationships/image" Target="../media/image23.emf"/><Relationship Id="rId25" Type="http://schemas.openxmlformats.org/officeDocument/2006/relationships/image" Target="../media/image31.emf"/><Relationship Id="rId2" Type="http://schemas.openxmlformats.org/officeDocument/2006/relationships/image" Target="../media/image8.emf"/><Relationship Id="rId16" Type="http://schemas.openxmlformats.org/officeDocument/2006/relationships/image" Target="../media/image22.emf"/><Relationship Id="rId20" Type="http://schemas.openxmlformats.org/officeDocument/2006/relationships/image" Target="../media/image26.e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11" Type="http://schemas.openxmlformats.org/officeDocument/2006/relationships/image" Target="../media/image17.emf"/><Relationship Id="rId24" Type="http://schemas.openxmlformats.org/officeDocument/2006/relationships/image" Target="../media/image30.emf"/><Relationship Id="rId5" Type="http://schemas.openxmlformats.org/officeDocument/2006/relationships/image" Target="../media/image11.wmf"/><Relationship Id="rId15" Type="http://schemas.openxmlformats.org/officeDocument/2006/relationships/image" Target="../media/image21.emf"/><Relationship Id="rId23" Type="http://schemas.openxmlformats.org/officeDocument/2006/relationships/image" Target="../media/image29.wmf"/><Relationship Id="rId28" Type="http://schemas.openxmlformats.org/officeDocument/2006/relationships/image" Target="../media/image34.emf"/><Relationship Id="rId10" Type="http://schemas.openxmlformats.org/officeDocument/2006/relationships/image" Target="../media/image16.emf"/><Relationship Id="rId19" Type="http://schemas.openxmlformats.org/officeDocument/2006/relationships/image" Target="../media/image25.wmf"/><Relationship Id="rId4" Type="http://schemas.openxmlformats.org/officeDocument/2006/relationships/image" Target="../media/image10.emf"/><Relationship Id="rId9" Type="http://schemas.openxmlformats.org/officeDocument/2006/relationships/image" Target="../media/image15.emf"/><Relationship Id="rId14" Type="http://schemas.openxmlformats.org/officeDocument/2006/relationships/image" Target="../media/image20.wmf"/><Relationship Id="rId22" Type="http://schemas.openxmlformats.org/officeDocument/2006/relationships/image" Target="../media/image28.wmf"/><Relationship Id="rId27" Type="http://schemas.openxmlformats.org/officeDocument/2006/relationships/image" Target="../media/image3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556260</xdr:colOff>
      <xdr:row>10</xdr:row>
      <xdr:rowOff>68580</xdr:rowOff>
    </xdr:from>
    <xdr:to>
      <xdr:col>23</xdr:col>
      <xdr:colOff>358140</xdr:colOff>
      <xdr:row>22</xdr:row>
      <xdr:rowOff>99060</xdr:rowOff>
    </xdr:to>
    <xdr:graphicFrame macro="">
      <xdr:nvGraphicFramePr>
        <xdr:cNvPr id="1230" name="Gráfico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662940</xdr:colOff>
      <xdr:row>7</xdr:row>
      <xdr:rowOff>91440</xdr:rowOff>
    </xdr:from>
    <xdr:to>
      <xdr:col>13</xdr:col>
      <xdr:colOff>137160</xdr:colOff>
      <xdr:row>8</xdr:row>
      <xdr:rowOff>7620</xdr:rowOff>
    </xdr:to>
    <xdr:pic>
      <xdr:nvPicPr>
        <xdr:cNvPr id="1232" name="Imagen 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905000"/>
          <a:ext cx="350520" cy="17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609600</xdr:colOff>
      <xdr:row>4</xdr:row>
      <xdr:rowOff>0</xdr:rowOff>
    </xdr:from>
    <xdr:to>
      <xdr:col>1</xdr:col>
      <xdr:colOff>662940</xdr:colOff>
      <xdr:row>4</xdr:row>
      <xdr:rowOff>7620</xdr:rowOff>
    </xdr:to>
    <xdr:pic>
      <xdr:nvPicPr>
        <xdr:cNvPr id="1233" name="Imagen 48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036320"/>
          <a:ext cx="5334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518203</xdr:colOff>
      <xdr:row>5</xdr:row>
      <xdr:rowOff>178658</xdr:rowOff>
    </xdr:from>
    <xdr:to>
      <xdr:col>14</xdr:col>
      <xdr:colOff>800100</xdr:colOff>
      <xdr:row>10</xdr:row>
      <xdr:rowOff>59355</xdr:rowOff>
    </xdr:to>
    <xdr:pic>
      <xdr:nvPicPr>
        <xdr:cNvPr id="1234" name="Imagen 5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43" y="2297018"/>
          <a:ext cx="5638757" cy="1259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1179095</xdr:colOff>
      <xdr:row>3</xdr:row>
      <xdr:rowOff>73346</xdr:rowOff>
    </xdr:from>
    <xdr:to>
      <xdr:col>13</xdr:col>
      <xdr:colOff>216569</xdr:colOff>
      <xdr:row>3</xdr:row>
      <xdr:rowOff>355732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6379" y="819304"/>
          <a:ext cx="6128085" cy="2823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0</xdr:row>
          <xdr:rowOff>19050</xdr:rowOff>
        </xdr:from>
        <xdr:to>
          <xdr:col>16</xdr:col>
          <xdr:colOff>457200</xdr:colOff>
          <xdr:row>3</xdr:row>
          <xdr:rowOff>0</xdr:rowOff>
        </xdr:to>
        <xdr:sp macro="" textlink="">
          <xdr:nvSpPr>
            <xdr:cNvPr id="1204" name="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704850</xdr:colOff>
          <xdr:row>3</xdr:row>
          <xdr:rowOff>419100</xdr:rowOff>
        </xdr:from>
        <xdr:to>
          <xdr:col>14</xdr:col>
          <xdr:colOff>0</xdr:colOff>
          <xdr:row>5</xdr:row>
          <xdr:rowOff>171450</xdr:rowOff>
        </xdr:to>
        <xdr:sp macro="" textlink="">
          <xdr:nvSpPr>
            <xdr:cNvPr id="1206" name="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327660</xdr:colOff>
      <xdr:row>64</xdr:row>
      <xdr:rowOff>164180</xdr:rowOff>
    </xdr:from>
    <xdr:to>
      <xdr:col>15</xdr:col>
      <xdr:colOff>182880</xdr:colOff>
      <xdr:row>70</xdr:row>
      <xdr:rowOff>95517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6320" y="16676720"/>
          <a:ext cx="7315200" cy="1257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1228725</xdr:colOff>
          <xdr:row>35</xdr:row>
          <xdr:rowOff>95250</xdr:rowOff>
        </xdr:from>
        <xdr:to>
          <xdr:col>2</xdr:col>
          <xdr:colOff>3124200</xdr:colOff>
          <xdr:row>36</xdr:row>
          <xdr:rowOff>200025</xdr:rowOff>
        </xdr:to>
        <xdr:sp macro="" textlink="">
          <xdr:nvSpPr>
            <xdr:cNvPr id="62465" name=" 1" hidden="1">
              <a:extLst>
                <a:ext uri="{63B3BB69-23CF-44E3-9099-C40C66FF867C}">
                  <a14:compatExt spid="_x0000_s62465"/>
                </a:ext>
                <a:ext uri="{FF2B5EF4-FFF2-40B4-BE49-F238E27FC236}">
                  <a16:creationId xmlns:a16="http://schemas.microsoft.com/office/drawing/2014/main" id="{00000000-0008-0000-0100-00000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1009650</xdr:colOff>
          <xdr:row>12</xdr:row>
          <xdr:rowOff>28575</xdr:rowOff>
        </xdr:from>
        <xdr:to>
          <xdr:col>2</xdr:col>
          <xdr:colOff>3162300</xdr:colOff>
          <xdr:row>13</xdr:row>
          <xdr:rowOff>171450</xdr:rowOff>
        </xdr:to>
        <xdr:sp macro="" textlink="">
          <xdr:nvSpPr>
            <xdr:cNvPr id="62466" name=" 2" hidden="1">
              <a:extLst>
                <a:ext uri="{63B3BB69-23CF-44E3-9099-C40C66FF867C}">
                  <a14:compatExt spid="_x0000_s62466"/>
                </a:ext>
                <a:ext uri="{FF2B5EF4-FFF2-40B4-BE49-F238E27FC236}">
                  <a16:creationId xmlns:a16="http://schemas.microsoft.com/office/drawing/2014/main" id="{00000000-0008-0000-0100-00000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2800350</xdr:colOff>
          <xdr:row>40</xdr:row>
          <xdr:rowOff>66675</xdr:rowOff>
        </xdr:from>
        <xdr:to>
          <xdr:col>3</xdr:col>
          <xdr:colOff>638175</xdr:colOff>
          <xdr:row>41</xdr:row>
          <xdr:rowOff>209550</xdr:rowOff>
        </xdr:to>
        <xdr:sp macro="" textlink="">
          <xdr:nvSpPr>
            <xdr:cNvPr id="62467" name=" 3" hidden="1">
              <a:extLst>
                <a:ext uri="{63B3BB69-23CF-44E3-9099-C40C66FF867C}">
                  <a14:compatExt spid="_x0000_s62467"/>
                </a:ext>
                <a:ext uri="{FF2B5EF4-FFF2-40B4-BE49-F238E27FC236}">
                  <a16:creationId xmlns:a16="http://schemas.microsoft.com/office/drawing/2014/main" id="{00000000-0008-0000-0100-00000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3257550</xdr:colOff>
          <xdr:row>41</xdr:row>
          <xdr:rowOff>361950</xdr:rowOff>
        </xdr:from>
        <xdr:to>
          <xdr:col>3</xdr:col>
          <xdr:colOff>723900</xdr:colOff>
          <xdr:row>43</xdr:row>
          <xdr:rowOff>142875</xdr:rowOff>
        </xdr:to>
        <xdr:sp macro="" textlink="">
          <xdr:nvSpPr>
            <xdr:cNvPr id="62468" name=" 4" hidden="1">
              <a:extLst>
                <a:ext uri="{63B3BB69-23CF-44E3-9099-C40C66FF867C}">
                  <a14:compatExt spid="_x0000_s62468"/>
                </a:ext>
                <a:ext uri="{FF2B5EF4-FFF2-40B4-BE49-F238E27FC236}">
                  <a16:creationId xmlns:a16="http://schemas.microsoft.com/office/drawing/2014/main" id="{00000000-0008-0000-0100-00000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14</xdr:row>
          <xdr:rowOff>0</xdr:rowOff>
        </xdr:from>
        <xdr:to>
          <xdr:col>5</xdr:col>
          <xdr:colOff>552450</xdr:colOff>
          <xdr:row>15</xdr:row>
          <xdr:rowOff>9525</xdr:rowOff>
        </xdr:to>
        <xdr:sp macro="" textlink="">
          <xdr:nvSpPr>
            <xdr:cNvPr id="62469" name=" 5" hidden="1">
              <a:extLst>
                <a:ext uri="{63B3BB69-23CF-44E3-9099-C40C66FF867C}">
                  <a14:compatExt spid="_x0000_s62469"/>
                </a:ext>
                <a:ext uri="{FF2B5EF4-FFF2-40B4-BE49-F238E27FC236}">
                  <a16:creationId xmlns:a16="http://schemas.microsoft.com/office/drawing/2014/main" id="{00000000-0008-0000-0100-00000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15</xdr:row>
          <xdr:rowOff>0</xdr:rowOff>
        </xdr:from>
        <xdr:to>
          <xdr:col>5</xdr:col>
          <xdr:colOff>800100</xdr:colOff>
          <xdr:row>16</xdr:row>
          <xdr:rowOff>9525</xdr:rowOff>
        </xdr:to>
        <xdr:sp macro="" textlink="">
          <xdr:nvSpPr>
            <xdr:cNvPr id="62470" name=" 6" hidden="1">
              <a:extLst>
                <a:ext uri="{63B3BB69-23CF-44E3-9099-C40C66FF867C}">
                  <a14:compatExt spid="_x0000_s62470"/>
                </a:ext>
                <a:ext uri="{FF2B5EF4-FFF2-40B4-BE49-F238E27FC236}">
                  <a16:creationId xmlns:a16="http://schemas.microsoft.com/office/drawing/2014/main" id="{00000000-0008-0000-0100-00000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16</xdr:row>
          <xdr:rowOff>0</xdr:rowOff>
        </xdr:from>
        <xdr:to>
          <xdr:col>5</xdr:col>
          <xdr:colOff>609600</xdr:colOff>
          <xdr:row>17</xdr:row>
          <xdr:rowOff>9525</xdr:rowOff>
        </xdr:to>
        <xdr:sp macro="" textlink="">
          <xdr:nvSpPr>
            <xdr:cNvPr id="62471" name=" 7" hidden="1">
              <a:extLst>
                <a:ext uri="{63B3BB69-23CF-44E3-9099-C40C66FF867C}">
                  <a14:compatExt spid="_x0000_s62471"/>
                </a:ext>
                <a:ext uri="{FF2B5EF4-FFF2-40B4-BE49-F238E27FC236}">
                  <a16:creationId xmlns:a16="http://schemas.microsoft.com/office/drawing/2014/main" id="{00000000-0008-0000-0100-00000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17</xdr:row>
          <xdr:rowOff>0</xdr:rowOff>
        </xdr:from>
        <xdr:to>
          <xdr:col>5</xdr:col>
          <xdr:colOff>676275</xdr:colOff>
          <xdr:row>18</xdr:row>
          <xdr:rowOff>171450</xdr:rowOff>
        </xdr:to>
        <xdr:sp macro="" textlink="">
          <xdr:nvSpPr>
            <xdr:cNvPr id="62472" name=" 8" hidden="1">
              <a:extLst>
                <a:ext uri="{63B3BB69-23CF-44E3-9099-C40C66FF867C}">
                  <a14:compatExt spid="_x0000_s62472"/>
                </a:ext>
                <a:ext uri="{FF2B5EF4-FFF2-40B4-BE49-F238E27FC236}">
                  <a16:creationId xmlns:a16="http://schemas.microsoft.com/office/drawing/2014/main" id="{00000000-0008-0000-0100-00000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685800</xdr:colOff>
          <xdr:row>23</xdr:row>
          <xdr:rowOff>123825</xdr:rowOff>
        </xdr:from>
        <xdr:to>
          <xdr:col>2</xdr:col>
          <xdr:colOff>3362325</xdr:colOff>
          <xdr:row>24</xdr:row>
          <xdr:rowOff>85725</xdr:rowOff>
        </xdr:to>
        <xdr:sp macro="" textlink="">
          <xdr:nvSpPr>
            <xdr:cNvPr id="62473" name=" 9" hidden="1">
              <a:extLst>
                <a:ext uri="{63B3BB69-23CF-44E3-9099-C40C66FF867C}">
                  <a14:compatExt spid="_x0000_s62473"/>
                </a:ext>
                <a:ext uri="{FF2B5EF4-FFF2-40B4-BE49-F238E27FC236}">
                  <a16:creationId xmlns:a16="http://schemas.microsoft.com/office/drawing/2014/main" id="{00000000-0008-0000-0100-00000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2733675</xdr:colOff>
          <xdr:row>24</xdr:row>
          <xdr:rowOff>161925</xdr:rowOff>
        </xdr:from>
        <xdr:to>
          <xdr:col>3</xdr:col>
          <xdr:colOff>428625</xdr:colOff>
          <xdr:row>25</xdr:row>
          <xdr:rowOff>190500</xdr:rowOff>
        </xdr:to>
        <xdr:sp macro="" textlink="">
          <xdr:nvSpPr>
            <xdr:cNvPr id="62474" name=" 10" hidden="1">
              <a:extLst>
                <a:ext uri="{63B3BB69-23CF-44E3-9099-C40C66FF867C}">
                  <a14:compatExt spid="_x0000_s62474"/>
                </a:ext>
                <a:ext uri="{FF2B5EF4-FFF2-40B4-BE49-F238E27FC236}">
                  <a16:creationId xmlns:a16="http://schemas.microsoft.com/office/drawing/2014/main" id="{00000000-0008-0000-0100-00000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25</xdr:row>
          <xdr:rowOff>200025</xdr:rowOff>
        </xdr:from>
        <xdr:to>
          <xdr:col>3</xdr:col>
          <xdr:colOff>514350</xdr:colOff>
          <xdr:row>27</xdr:row>
          <xdr:rowOff>133350</xdr:rowOff>
        </xdr:to>
        <xdr:sp macro="" textlink="">
          <xdr:nvSpPr>
            <xdr:cNvPr id="62475" name=" 11" hidden="1">
              <a:extLst>
                <a:ext uri="{63B3BB69-23CF-44E3-9099-C40C66FF867C}">
                  <a14:compatExt spid="_x0000_s62475"/>
                </a:ext>
                <a:ext uri="{FF2B5EF4-FFF2-40B4-BE49-F238E27FC236}">
                  <a16:creationId xmlns:a16="http://schemas.microsoft.com/office/drawing/2014/main" id="{00000000-0008-0000-0100-00000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21</xdr:row>
          <xdr:rowOff>28575</xdr:rowOff>
        </xdr:from>
        <xdr:to>
          <xdr:col>3</xdr:col>
          <xdr:colOff>485775</xdr:colOff>
          <xdr:row>23</xdr:row>
          <xdr:rowOff>133350</xdr:rowOff>
        </xdr:to>
        <xdr:sp macro="" textlink="">
          <xdr:nvSpPr>
            <xdr:cNvPr id="62476" name=" 12" hidden="1">
              <a:extLst>
                <a:ext uri="{63B3BB69-23CF-44E3-9099-C40C66FF867C}">
                  <a14:compatExt spid="_x0000_s62476"/>
                </a:ext>
                <a:ext uri="{FF2B5EF4-FFF2-40B4-BE49-F238E27FC236}">
                  <a16:creationId xmlns:a16="http://schemas.microsoft.com/office/drawing/2014/main" id="{00000000-0008-0000-0100-00000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1228725</xdr:colOff>
          <xdr:row>50</xdr:row>
          <xdr:rowOff>95250</xdr:rowOff>
        </xdr:from>
        <xdr:to>
          <xdr:col>2</xdr:col>
          <xdr:colOff>3076575</xdr:colOff>
          <xdr:row>51</xdr:row>
          <xdr:rowOff>190500</xdr:rowOff>
        </xdr:to>
        <xdr:sp macro="" textlink="">
          <xdr:nvSpPr>
            <xdr:cNvPr id="62477" name=" 13" hidden="1">
              <a:extLst>
                <a:ext uri="{63B3BB69-23CF-44E3-9099-C40C66FF867C}">
                  <a14:compatExt spid="_x0000_s62477"/>
                </a:ext>
                <a:ext uri="{FF2B5EF4-FFF2-40B4-BE49-F238E27FC236}">
                  <a16:creationId xmlns:a16="http://schemas.microsoft.com/office/drawing/2014/main" id="{00000000-0008-0000-0100-00000D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847725</xdr:colOff>
          <xdr:row>52</xdr:row>
          <xdr:rowOff>57150</xdr:rowOff>
        </xdr:from>
        <xdr:to>
          <xdr:col>2</xdr:col>
          <xdr:colOff>1943100</xdr:colOff>
          <xdr:row>53</xdr:row>
          <xdr:rowOff>76200</xdr:rowOff>
        </xdr:to>
        <xdr:sp macro="" textlink="">
          <xdr:nvSpPr>
            <xdr:cNvPr id="62478" name=" 14" hidden="1">
              <a:extLst>
                <a:ext uri="{63B3BB69-23CF-44E3-9099-C40C66FF867C}">
                  <a14:compatExt spid="_x0000_s62478"/>
                </a:ext>
                <a:ext uri="{FF2B5EF4-FFF2-40B4-BE49-F238E27FC236}">
                  <a16:creationId xmlns:a16="http://schemas.microsoft.com/office/drawing/2014/main" id="{00000000-0008-0000-0100-00000E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2371725</xdr:colOff>
          <xdr:row>57</xdr:row>
          <xdr:rowOff>314325</xdr:rowOff>
        </xdr:from>
        <xdr:to>
          <xdr:col>3</xdr:col>
          <xdr:colOff>523875</xdr:colOff>
          <xdr:row>58</xdr:row>
          <xdr:rowOff>38100</xdr:rowOff>
        </xdr:to>
        <xdr:sp macro="" textlink="">
          <xdr:nvSpPr>
            <xdr:cNvPr id="62479" name=" 15" hidden="1">
              <a:extLst>
                <a:ext uri="{63B3BB69-23CF-44E3-9099-C40C66FF867C}">
                  <a14:compatExt spid="_x0000_s62479"/>
                </a:ext>
                <a:ext uri="{FF2B5EF4-FFF2-40B4-BE49-F238E27FC236}">
                  <a16:creationId xmlns:a16="http://schemas.microsoft.com/office/drawing/2014/main" id="{00000000-0008-0000-0100-00000F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2581275</xdr:colOff>
          <xdr:row>53</xdr:row>
          <xdr:rowOff>247650</xdr:rowOff>
        </xdr:from>
        <xdr:to>
          <xdr:col>3</xdr:col>
          <xdr:colOff>466725</xdr:colOff>
          <xdr:row>55</xdr:row>
          <xdr:rowOff>219075</xdr:rowOff>
        </xdr:to>
        <xdr:sp macro="" textlink="">
          <xdr:nvSpPr>
            <xdr:cNvPr id="62480" name=" 16" hidden="1">
              <a:extLst>
                <a:ext uri="{63B3BB69-23CF-44E3-9099-C40C66FF867C}">
                  <a14:compatExt spid="_x0000_s62480"/>
                </a:ext>
                <a:ext uri="{FF2B5EF4-FFF2-40B4-BE49-F238E27FC236}">
                  <a16:creationId xmlns:a16="http://schemas.microsoft.com/office/drawing/2014/main" id="{00000000-0008-0000-0100-000010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3086100</xdr:colOff>
          <xdr:row>55</xdr:row>
          <xdr:rowOff>228600</xdr:rowOff>
        </xdr:from>
        <xdr:to>
          <xdr:col>3</xdr:col>
          <xdr:colOff>523875</xdr:colOff>
          <xdr:row>57</xdr:row>
          <xdr:rowOff>200025</xdr:rowOff>
        </xdr:to>
        <xdr:sp macro="" textlink="">
          <xdr:nvSpPr>
            <xdr:cNvPr id="62481" name=" 17" hidden="1">
              <a:extLst>
                <a:ext uri="{63B3BB69-23CF-44E3-9099-C40C66FF867C}">
                  <a14:compatExt spid="_x0000_s62481"/>
                </a:ext>
                <a:ext uri="{FF2B5EF4-FFF2-40B4-BE49-F238E27FC236}">
                  <a16:creationId xmlns:a16="http://schemas.microsoft.com/office/drawing/2014/main" id="{00000000-0008-0000-0100-000011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69</xdr:row>
          <xdr:rowOff>85725</xdr:rowOff>
        </xdr:from>
        <xdr:to>
          <xdr:col>2</xdr:col>
          <xdr:colOff>3324225</xdr:colOff>
          <xdr:row>70</xdr:row>
          <xdr:rowOff>323850</xdr:rowOff>
        </xdr:to>
        <xdr:sp macro="" textlink="">
          <xdr:nvSpPr>
            <xdr:cNvPr id="62482" name=" 18" hidden="1">
              <a:extLst>
                <a:ext uri="{63B3BB69-23CF-44E3-9099-C40C66FF867C}">
                  <a14:compatExt spid="_x0000_s62482"/>
                </a:ext>
                <a:ext uri="{FF2B5EF4-FFF2-40B4-BE49-F238E27FC236}">
                  <a16:creationId xmlns:a16="http://schemas.microsoft.com/office/drawing/2014/main" id="{00000000-0008-0000-0100-00001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69</xdr:row>
          <xdr:rowOff>352425</xdr:rowOff>
        </xdr:from>
        <xdr:to>
          <xdr:col>5</xdr:col>
          <xdr:colOff>0</xdr:colOff>
          <xdr:row>69</xdr:row>
          <xdr:rowOff>600075</xdr:rowOff>
        </xdr:to>
        <xdr:sp macro="" textlink="">
          <xdr:nvSpPr>
            <xdr:cNvPr id="62483" name=" 19" hidden="1">
              <a:extLst>
                <a:ext uri="{63B3BB69-23CF-44E3-9099-C40C66FF867C}">
                  <a14:compatExt spid="_x0000_s62483"/>
                </a:ext>
                <a:ext uri="{FF2B5EF4-FFF2-40B4-BE49-F238E27FC236}">
                  <a16:creationId xmlns:a16="http://schemas.microsoft.com/office/drawing/2014/main" id="{00000000-0008-0000-0100-000013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247650</xdr:colOff>
          <xdr:row>66</xdr:row>
          <xdr:rowOff>95250</xdr:rowOff>
        </xdr:from>
        <xdr:to>
          <xdr:col>3</xdr:col>
          <xdr:colOff>571500</xdr:colOff>
          <xdr:row>68</xdr:row>
          <xdr:rowOff>228600</xdr:rowOff>
        </xdr:to>
        <xdr:sp macro="" textlink="">
          <xdr:nvSpPr>
            <xdr:cNvPr id="62484" name=" 20" hidden="1">
              <a:extLst>
                <a:ext uri="{63B3BB69-23CF-44E3-9099-C40C66FF867C}">
                  <a14:compatExt spid="_x0000_s62484"/>
                </a:ext>
                <a:ext uri="{FF2B5EF4-FFF2-40B4-BE49-F238E27FC236}">
                  <a16:creationId xmlns:a16="http://schemas.microsoft.com/office/drawing/2014/main" id="{00000000-0008-0000-0100-000014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1181100</xdr:colOff>
          <xdr:row>37</xdr:row>
          <xdr:rowOff>104775</xdr:rowOff>
        </xdr:from>
        <xdr:to>
          <xdr:col>2</xdr:col>
          <xdr:colOff>2990850</xdr:colOff>
          <xdr:row>39</xdr:row>
          <xdr:rowOff>228600</xdr:rowOff>
        </xdr:to>
        <xdr:sp macro="" textlink="">
          <xdr:nvSpPr>
            <xdr:cNvPr id="62485" name=" 21" hidden="1">
              <a:extLst>
                <a:ext uri="{63B3BB69-23CF-44E3-9099-C40C66FF867C}">
                  <a14:compatExt spid="_x0000_s62485"/>
                </a:ext>
                <a:ext uri="{FF2B5EF4-FFF2-40B4-BE49-F238E27FC236}">
                  <a16:creationId xmlns:a16="http://schemas.microsoft.com/office/drawing/2014/main" id="{00000000-0008-0000-0100-000015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53</xdr:row>
          <xdr:rowOff>180975</xdr:rowOff>
        </xdr:from>
        <xdr:to>
          <xdr:col>2</xdr:col>
          <xdr:colOff>1638300</xdr:colOff>
          <xdr:row>55</xdr:row>
          <xdr:rowOff>171450</xdr:rowOff>
        </xdr:to>
        <xdr:sp macro="" textlink="">
          <xdr:nvSpPr>
            <xdr:cNvPr id="62486" name=" 22" hidden="1">
              <a:extLst>
                <a:ext uri="{63B3BB69-23CF-44E3-9099-C40C66FF867C}">
                  <a14:compatExt spid="_x0000_s62486"/>
                </a:ext>
                <a:ext uri="{FF2B5EF4-FFF2-40B4-BE49-F238E27FC236}">
                  <a16:creationId xmlns:a16="http://schemas.microsoft.com/office/drawing/2014/main" id="{00000000-0008-0000-0100-000016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533400</xdr:colOff>
          <xdr:row>56</xdr:row>
          <xdr:rowOff>47625</xdr:rowOff>
        </xdr:from>
        <xdr:to>
          <xdr:col>2</xdr:col>
          <xdr:colOff>1514475</xdr:colOff>
          <xdr:row>57</xdr:row>
          <xdr:rowOff>371475</xdr:rowOff>
        </xdr:to>
        <xdr:sp macro="" textlink="">
          <xdr:nvSpPr>
            <xdr:cNvPr id="62487" name=" 23" hidden="1">
              <a:extLst>
                <a:ext uri="{63B3BB69-23CF-44E3-9099-C40C66FF867C}">
                  <a14:compatExt spid="_x0000_s62487"/>
                </a:ext>
                <a:ext uri="{FF2B5EF4-FFF2-40B4-BE49-F238E27FC236}">
                  <a16:creationId xmlns:a16="http://schemas.microsoft.com/office/drawing/2014/main" id="{00000000-0008-0000-0100-000017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2400300</xdr:colOff>
          <xdr:row>73</xdr:row>
          <xdr:rowOff>180975</xdr:rowOff>
        </xdr:from>
        <xdr:to>
          <xdr:col>3</xdr:col>
          <xdr:colOff>419100</xdr:colOff>
          <xdr:row>75</xdr:row>
          <xdr:rowOff>247650</xdr:rowOff>
        </xdr:to>
        <xdr:sp macro="" textlink="">
          <xdr:nvSpPr>
            <xdr:cNvPr id="62488" name=" 24" hidden="1">
              <a:extLst>
                <a:ext uri="{63B3BB69-23CF-44E3-9099-C40C66FF867C}">
                  <a14:compatExt spid="_x0000_s62488"/>
                </a:ext>
                <a:ext uri="{FF2B5EF4-FFF2-40B4-BE49-F238E27FC236}">
                  <a16:creationId xmlns:a16="http://schemas.microsoft.com/office/drawing/2014/main" id="{00000000-0008-0000-0100-000018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76</xdr:row>
          <xdr:rowOff>133350</xdr:rowOff>
        </xdr:from>
        <xdr:to>
          <xdr:col>3</xdr:col>
          <xdr:colOff>457200</xdr:colOff>
          <xdr:row>78</xdr:row>
          <xdr:rowOff>171450</xdr:rowOff>
        </xdr:to>
        <xdr:sp macro="" textlink="">
          <xdr:nvSpPr>
            <xdr:cNvPr id="62489" name=" 25" hidden="1">
              <a:extLst>
                <a:ext uri="{63B3BB69-23CF-44E3-9099-C40C66FF867C}">
                  <a14:compatExt spid="_x0000_s62489"/>
                </a:ext>
                <a:ext uri="{FF2B5EF4-FFF2-40B4-BE49-F238E27FC236}">
                  <a16:creationId xmlns:a16="http://schemas.microsoft.com/office/drawing/2014/main" id="{00000000-0008-0000-0100-000019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209550</xdr:colOff>
          <xdr:row>77</xdr:row>
          <xdr:rowOff>19050</xdr:rowOff>
        </xdr:from>
        <xdr:to>
          <xdr:col>9</xdr:col>
          <xdr:colOff>428625</xdr:colOff>
          <xdr:row>77</xdr:row>
          <xdr:rowOff>19050</xdr:rowOff>
        </xdr:to>
        <xdr:sp macro="" textlink="">
          <xdr:nvSpPr>
            <xdr:cNvPr id="62490" name=" 26" hidden="1">
              <a:extLst>
                <a:ext uri="{63B3BB69-23CF-44E3-9099-C40C66FF867C}">
                  <a14:compatExt spid="_x0000_s62490"/>
                </a:ext>
                <a:ext uri="{FF2B5EF4-FFF2-40B4-BE49-F238E27FC236}">
                  <a16:creationId xmlns:a16="http://schemas.microsoft.com/office/drawing/2014/main" id="{00000000-0008-0000-0100-00001A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13</xdr:row>
          <xdr:rowOff>57150</xdr:rowOff>
        </xdr:from>
        <xdr:to>
          <xdr:col>5</xdr:col>
          <xdr:colOff>504825</xdr:colOff>
          <xdr:row>14</xdr:row>
          <xdr:rowOff>28575</xdr:rowOff>
        </xdr:to>
        <xdr:sp macro="" textlink="">
          <xdr:nvSpPr>
            <xdr:cNvPr id="62491" name=" 27" hidden="1">
              <a:extLst>
                <a:ext uri="{63B3BB69-23CF-44E3-9099-C40C66FF867C}">
                  <a14:compatExt spid="_x0000_s62491"/>
                </a:ext>
                <a:ext uri="{FF2B5EF4-FFF2-40B4-BE49-F238E27FC236}">
                  <a16:creationId xmlns:a16="http://schemas.microsoft.com/office/drawing/2014/main" id="{00000000-0008-0000-0100-00001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828675</xdr:colOff>
          <xdr:row>27</xdr:row>
          <xdr:rowOff>57150</xdr:rowOff>
        </xdr:from>
        <xdr:to>
          <xdr:col>15</xdr:col>
          <xdr:colOff>828675</xdr:colOff>
          <xdr:row>28</xdr:row>
          <xdr:rowOff>390525</xdr:rowOff>
        </xdr:to>
        <xdr:sp macro="" textlink="">
          <xdr:nvSpPr>
            <xdr:cNvPr id="62498" name=" 34" hidden="1">
              <a:extLst>
                <a:ext uri="{63B3BB69-23CF-44E3-9099-C40C66FF867C}">
                  <a14:compatExt spid="_x0000_s62498"/>
                </a:ext>
                <a:ext uri="{FF2B5EF4-FFF2-40B4-BE49-F238E27FC236}">
                  <a16:creationId xmlns:a16="http://schemas.microsoft.com/office/drawing/2014/main" id="{00000000-0008-0000-0100-00002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2752725</xdr:colOff>
          <xdr:row>72</xdr:row>
          <xdr:rowOff>9525</xdr:rowOff>
        </xdr:from>
        <xdr:to>
          <xdr:col>3</xdr:col>
          <xdr:colOff>838200</xdr:colOff>
          <xdr:row>73</xdr:row>
          <xdr:rowOff>0</xdr:rowOff>
        </xdr:to>
        <xdr:sp macro="" textlink="">
          <xdr:nvSpPr>
            <xdr:cNvPr id="62514" name=" 50" hidden="1">
              <a:extLst>
                <a:ext uri="{63B3BB69-23CF-44E3-9099-C40C66FF867C}">
                  <a14:compatExt spid="_x0000_s62514"/>
                </a:ext>
                <a:ext uri="{FF2B5EF4-FFF2-40B4-BE49-F238E27FC236}">
                  <a16:creationId xmlns:a16="http://schemas.microsoft.com/office/drawing/2014/main" id="{00000000-0008-0000-0100-000032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71</xdr:row>
          <xdr:rowOff>19050</xdr:rowOff>
        </xdr:from>
        <xdr:to>
          <xdr:col>3</xdr:col>
          <xdr:colOff>1238250</xdr:colOff>
          <xdr:row>71</xdr:row>
          <xdr:rowOff>504825</xdr:rowOff>
        </xdr:to>
        <xdr:sp macro="" textlink="">
          <xdr:nvSpPr>
            <xdr:cNvPr id="62523" name=" 59" hidden="1">
              <a:extLst>
                <a:ext uri="{63B3BB69-23CF-44E3-9099-C40C66FF867C}">
                  <a14:compatExt spid="_x0000_s62523"/>
                </a:ext>
                <a:ext uri="{FF2B5EF4-FFF2-40B4-BE49-F238E27FC236}">
                  <a16:creationId xmlns:a16="http://schemas.microsoft.com/office/drawing/2014/main" id="{00000000-0008-0000-0100-00003B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9525</xdr:rowOff>
        </xdr:from>
        <xdr:to>
          <xdr:col>15</xdr:col>
          <xdr:colOff>171450</xdr:colOff>
          <xdr:row>1</xdr:row>
          <xdr:rowOff>314325</xdr:rowOff>
        </xdr:to>
        <xdr:sp macro="" textlink="">
          <xdr:nvSpPr>
            <xdr:cNvPr id="62524" name=" 60" hidden="1">
              <a:extLst>
                <a:ext uri="{63B3BB69-23CF-44E3-9099-C40C66FF867C}">
                  <a14:compatExt spid="_x0000_s62524"/>
                </a:ext>
                <a:ext uri="{FF2B5EF4-FFF2-40B4-BE49-F238E27FC236}">
                  <a16:creationId xmlns:a16="http://schemas.microsoft.com/office/drawing/2014/main" id="{00000000-0008-0000-0100-00003CF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8.bin"/><Relationship Id="rId18" Type="http://schemas.openxmlformats.org/officeDocument/2006/relationships/image" Target="../media/image14.wmf"/><Relationship Id="rId26" Type="http://schemas.openxmlformats.org/officeDocument/2006/relationships/image" Target="../media/image18.emf"/><Relationship Id="rId39" Type="http://schemas.openxmlformats.org/officeDocument/2006/relationships/oleObject" Target="../embeddings/oleObject21.bin"/><Relationship Id="rId21" Type="http://schemas.openxmlformats.org/officeDocument/2006/relationships/oleObject" Target="../embeddings/oleObject12.bin"/><Relationship Id="rId34" Type="http://schemas.openxmlformats.org/officeDocument/2006/relationships/image" Target="../media/image22.emf"/><Relationship Id="rId42" Type="http://schemas.openxmlformats.org/officeDocument/2006/relationships/image" Target="../media/image26.emf"/><Relationship Id="rId47" Type="http://schemas.openxmlformats.org/officeDocument/2006/relationships/oleObject" Target="../embeddings/oleObject25.bin"/><Relationship Id="rId50" Type="http://schemas.openxmlformats.org/officeDocument/2006/relationships/oleObject" Target="../embeddings/oleObject27.bin"/><Relationship Id="rId55" Type="http://schemas.openxmlformats.org/officeDocument/2006/relationships/image" Target="../media/image31.emf"/><Relationship Id="rId7" Type="http://schemas.openxmlformats.org/officeDocument/2006/relationships/oleObject" Target="../embeddings/oleObject5.bin"/><Relationship Id="rId2" Type="http://schemas.openxmlformats.org/officeDocument/2006/relationships/vmlDrawing" Target="../drawings/vmlDrawing2.vml"/><Relationship Id="rId16" Type="http://schemas.openxmlformats.org/officeDocument/2006/relationships/image" Target="../media/image13.wmf"/><Relationship Id="rId20" Type="http://schemas.openxmlformats.org/officeDocument/2006/relationships/image" Target="../media/image15.emf"/><Relationship Id="rId29" Type="http://schemas.openxmlformats.org/officeDocument/2006/relationships/oleObject" Target="../embeddings/oleObject16.bin"/><Relationship Id="rId41" Type="http://schemas.openxmlformats.org/officeDocument/2006/relationships/oleObject" Target="../embeddings/oleObject22.bin"/><Relationship Id="rId54" Type="http://schemas.openxmlformats.org/officeDocument/2006/relationships/oleObject" Target="../embeddings/oleObject30.bin"/><Relationship Id="rId1" Type="http://schemas.openxmlformats.org/officeDocument/2006/relationships/drawing" Target="../drawings/drawing2.xml"/><Relationship Id="rId6" Type="http://schemas.openxmlformats.org/officeDocument/2006/relationships/image" Target="../media/image8.emf"/><Relationship Id="rId11" Type="http://schemas.openxmlformats.org/officeDocument/2006/relationships/oleObject" Target="../embeddings/oleObject7.bin"/><Relationship Id="rId24" Type="http://schemas.openxmlformats.org/officeDocument/2006/relationships/image" Target="../media/image17.emf"/><Relationship Id="rId32" Type="http://schemas.openxmlformats.org/officeDocument/2006/relationships/image" Target="../media/image21.emf"/><Relationship Id="rId37" Type="http://schemas.openxmlformats.org/officeDocument/2006/relationships/oleObject" Target="../embeddings/oleObject20.bin"/><Relationship Id="rId40" Type="http://schemas.openxmlformats.org/officeDocument/2006/relationships/image" Target="../media/image25.wmf"/><Relationship Id="rId45" Type="http://schemas.openxmlformats.org/officeDocument/2006/relationships/oleObject" Target="../embeddings/oleObject24.bin"/><Relationship Id="rId53" Type="http://schemas.openxmlformats.org/officeDocument/2006/relationships/oleObject" Target="../embeddings/oleObject29.bin"/><Relationship Id="rId58" Type="http://schemas.openxmlformats.org/officeDocument/2006/relationships/oleObject" Target="../embeddings/oleObject32.bin"/><Relationship Id="rId5" Type="http://schemas.openxmlformats.org/officeDocument/2006/relationships/oleObject" Target="../embeddings/oleObject4.bin"/><Relationship Id="rId15" Type="http://schemas.openxmlformats.org/officeDocument/2006/relationships/oleObject" Target="../embeddings/oleObject9.bin"/><Relationship Id="rId23" Type="http://schemas.openxmlformats.org/officeDocument/2006/relationships/oleObject" Target="../embeddings/oleObject13.bin"/><Relationship Id="rId28" Type="http://schemas.openxmlformats.org/officeDocument/2006/relationships/image" Target="../media/image19.emf"/><Relationship Id="rId36" Type="http://schemas.openxmlformats.org/officeDocument/2006/relationships/image" Target="../media/image23.emf"/><Relationship Id="rId49" Type="http://schemas.openxmlformats.org/officeDocument/2006/relationships/oleObject" Target="../embeddings/oleObject26.bin"/><Relationship Id="rId57" Type="http://schemas.openxmlformats.org/officeDocument/2006/relationships/image" Target="../media/image32.emf"/><Relationship Id="rId61" Type="http://schemas.openxmlformats.org/officeDocument/2006/relationships/image" Target="../media/image34.emf"/><Relationship Id="rId10" Type="http://schemas.openxmlformats.org/officeDocument/2006/relationships/image" Target="../media/image10.emf"/><Relationship Id="rId19" Type="http://schemas.openxmlformats.org/officeDocument/2006/relationships/oleObject" Target="../embeddings/oleObject11.bin"/><Relationship Id="rId31" Type="http://schemas.openxmlformats.org/officeDocument/2006/relationships/oleObject" Target="../embeddings/oleObject17.bin"/><Relationship Id="rId44" Type="http://schemas.openxmlformats.org/officeDocument/2006/relationships/image" Target="../media/image27.emf"/><Relationship Id="rId52" Type="http://schemas.openxmlformats.org/officeDocument/2006/relationships/oleObject" Target="../embeddings/oleObject28.bin"/><Relationship Id="rId60" Type="http://schemas.openxmlformats.org/officeDocument/2006/relationships/oleObject" Target="../embeddings/oleObject33.bin"/><Relationship Id="rId4" Type="http://schemas.openxmlformats.org/officeDocument/2006/relationships/image" Target="../media/image7.wmf"/><Relationship Id="rId9" Type="http://schemas.openxmlformats.org/officeDocument/2006/relationships/oleObject" Target="../embeddings/oleObject6.bin"/><Relationship Id="rId14" Type="http://schemas.openxmlformats.org/officeDocument/2006/relationships/image" Target="../media/image12.wmf"/><Relationship Id="rId22" Type="http://schemas.openxmlformats.org/officeDocument/2006/relationships/image" Target="../media/image16.emf"/><Relationship Id="rId27" Type="http://schemas.openxmlformats.org/officeDocument/2006/relationships/oleObject" Target="../embeddings/oleObject15.bin"/><Relationship Id="rId30" Type="http://schemas.openxmlformats.org/officeDocument/2006/relationships/image" Target="../media/image20.wmf"/><Relationship Id="rId35" Type="http://schemas.openxmlformats.org/officeDocument/2006/relationships/oleObject" Target="../embeddings/oleObject19.bin"/><Relationship Id="rId43" Type="http://schemas.openxmlformats.org/officeDocument/2006/relationships/oleObject" Target="../embeddings/oleObject23.bin"/><Relationship Id="rId48" Type="http://schemas.openxmlformats.org/officeDocument/2006/relationships/image" Target="../media/image29.wmf"/><Relationship Id="rId56" Type="http://schemas.openxmlformats.org/officeDocument/2006/relationships/oleObject" Target="../embeddings/oleObject31.bin"/><Relationship Id="rId8" Type="http://schemas.openxmlformats.org/officeDocument/2006/relationships/image" Target="../media/image9.emf"/><Relationship Id="rId51" Type="http://schemas.openxmlformats.org/officeDocument/2006/relationships/image" Target="../media/image30.emf"/><Relationship Id="rId3" Type="http://schemas.openxmlformats.org/officeDocument/2006/relationships/oleObject" Target="../embeddings/oleObject3.bin"/><Relationship Id="rId12" Type="http://schemas.openxmlformats.org/officeDocument/2006/relationships/image" Target="../media/image11.wmf"/><Relationship Id="rId17" Type="http://schemas.openxmlformats.org/officeDocument/2006/relationships/oleObject" Target="../embeddings/oleObject10.bin"/><Relationship Id="rId25" Type="http://schemas.openxmlformats.org/officeDocument/2006/relationships/oleObject" Target="../embeddings/oleObject14.bin"/><Relationship Id="rId33" Type="http://schemas.openxmlformats.org/officeDocument/2006/relationships/oleObject" Target="../embeddings/oleObject18.bin"/><Relationship Id="rId38" Type="http://schemas.openxmlformats.org/officeDocument/2006/relationships/image" Target="../media/image24.emf"/><Relationship Id="rId46" Type="http://schemas.openxmlformats.org/officeDocument/2006/relationships/image" Target="../media/image28.wmf"/><Relationship Id="rId59" Type="http://schemas.openxmlformats.org/officeDocument/2006/relationships/image" Target="../media/image3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51"/>
  <sheetViews>
    <sheetView tabSelected="1" zoomScaleNormal="100" workbookViewId="0">
      <selection activeCell="F22" sqref="F22"/>
    </sheetView>
  </sheetViews>
  <sheetFormatPr baseColWidth="10" defaultColWidth="11.42578125" defaultRowHeight="12.75" x14ac:dyDescent="0.2"/>
  <cols>
    <col min="1" max="1" width="2.7109375" style="38" customWidth="1"/>
    <col min="2" max="2" width="11.7109375" style="82" customWidth="1"/>
    <col min="3" max="3" width="9.42578125" style="82" customWidth="1"/>
    <col min="4" max="4" width="17.85546875" style="82" customWidth="1"/>
    <col min="5" max="5" width="14.140625" style="84" customWidth="1"/>
    <col min="6" max="6" width="18.7109375" style="82" customWidth="1"/>
    <col min="7" max="7" width="19.5703125" style="82" customWidth="1"/>
    <col min="8" max="8" width="8.28515625" style="82" customWidth="1"/>
    <col min="9" max="9" width="6" style="82" customWidth="1"/>
    <col min="10" max="11" width="12.7109375" style="41" customWidth="1"/>
    <col min="12" max="12" width="12.7109375" style="85" customWidth="1"/>
    <col min="13" max="13" width="12.7109375" style="86" customWidth="1"/>
    <col min="14" max="14" width="12.7109375" style="87" customWidth="1"/>
    <col min="15" max="15" width="12.7109375" style="83" customWidth="1"/>
    <col min="16" max="16" width="15.140625" style="74" customWidth="1"/>
    <col min="17" max="17" width="11.42578125" style="41"/>
    <col min="18" max="16384" width="11.42578125" style="47"/>
  </cols>
  <sheetData>
    <row r="1" spans="1:22" x14ac:dyDescent="0.2">
      <c r="B1" s="41"/>
      <c r="C1" s="41"/>
      <c r="D1" s="41"/>
      <c r="E1" s="86"/>
      <c r="F1" s="41"/>
      <c r="G1" s="41"/>
      <c r="H1" s="41"/>
      <c r="I1" s="41"/>
    </row>
    <row r="2" spans="1:22" ht="22.9" customHeight="1" x14ac:dyDescent="0.2">
      <c r="B2" s="41"/>
      <c r="C2" s="41"/>
      <c r="D2" s="41"/>
      <c r="E2" s="86"/>
      <c r="F2" s="41"/>
      <c r="G2" s="41"/>
      <c r="H2" s="41"/>
      <c r="I2" s="41"/>
    </row>
    <row r="3" spans="1:22" ht="22.9" customHeight="1" x14ac:dyDescent="0.25">
      <c r="B3" s="41"/>
      <c r="C3" s="228"/>
      <c r="D3" s="41"/>
      <c r="E3" s="86"/>
      <c r="F3" s="41"/>
      <c r="G3" s="41"/>
      <c r="H3" s="41"/>
      <c r="I3" s="41"/>
    </row>
    <row r="4" spans="1:22" ht="87.6" customHeight="1" x14ac:dyDescent="0.25">
      <c r="B4" s="235"/>
      <c r="C4" s="228"/>
      <c r="D4" s="41"/>
      <c r="E4" s="86"/>
      <c r="F4" s="41"/>
      <c r="G4" s="41"/>
      <c r="H4" s="41"/>
      <c r="I4" s="41"/>
    </row>
    <row r="5" spans="1:22" ht="20.45" customHeight="1" x14ac:dyDescent="0.3">
      <c r="B5" s="4" t="s">
        <v>51</v>
      </c>
      <c r="C5" s="11"/>
      <c r="D5" s="11"/>
      <c r="E5" s="209">
        <v>65</v>
      </c>
      <c r="F5" s="216"/>
      <c r="G5" s="41"/>
      <c r="H5" s="41"/>
      <c r="I5" s="41"/>
    </row>
    <row r="6" spans="1:22" ht="20.45" customHeight="1" x14ac:dyDescent="0.3">
      <c r="B6" s="4" t="s">
        <v>1</v>
      </c>
      <c r="C6" s="11"/>
      <c r="D6" s="11"/>
      <c r="E6" s="210">
        <v>0.15</v>
      </c>
      <c r="F6" s="217"/>
      <c r="G6" s="41"/>
      <c r="H6" s="41"/>
      <c r="I6" s="41"/>
    </row>
    <row r="7" spans="1:22" ht="20.45" customHeight="1" x14ac:dyDescent="0.3">
      <c r="B7" s="4" t="s">
        <v>46</v>
      </c>
      <c r="C7" s="11"/>
      <c r="D7" s="11"/>
      <c r="E7" s="210">
        <v>0.04</v>
      </c>
      <c r="F7" s="218">
        <f>E7/1</f>
        <v>0.04</v>
      </c>
      <c r="G7" s="41"/>
      <c r="H7" s="41"/>
      <c r="I7" s="41"/>
    </row>
    <row r="8" spans="1:22" ht="20.45" customHeight="1" x14ac:dyDescent="0.3">
      <c r="B8" s="182" t="s">
        <v>47</v>
      </c>
      <c r="C8" s="182"/>
      <c r="D8" s="184"/>
      <c r="E8" s="185"/>
      <c r="F8" s="215">
        <f>'Ingreso constante'!D18</f>
        <v>121663.43669032553</v>
      </c>
      <c r="G8" s="41"/>
      <c r="H8" s="41"/>
      <c r="I8" s="41"/>
    </row>
    <row r="9" spans="1:22" ht="24" customHeight="1" x14ac:dyDescent="0.3">
      <c r="B9" s="183" t="s">
        <v>49</v>
      </c>
      <c r="C9" s="188"/>
      <c r="D9" s="186"/>
      <c r="E9" s="187"/>
      <c r="F9" s="189">
        <f ca="1">F10-F8</f>
        <v>300405.27470391674</v>
      </c>
      <c r="G9" s="41"/>
      <c r="H9" s="41"/>
      <c r="I9" s="41"/>
    </row>
    <row r="10" spans="1:22" ht="23.45" customHeight="1" x14ac:dyDescent="0.3">
      <c r="B10" s="4" t="s">
        <v>48</v>
      </c>
      <c r="C10" s="11"/>
      <c r="D10" s="11"/>
      <c r="E10" s="12"/>
      <c r="F10" s="190">
        <f ca="1">SUM(M27:M119)</f>
        <v>422068.7113942423</v>
      </c>
      <c r="G10" s="42"/>
      <c r="H10" s="42"/>
      <c r="I10" s="2"/>
      <c r="J10" s="2"/>
      <c r="K10" s="2"/>
      <c r="L10" s="3"/>
      <c r="M10" s="43"/>
      <c r="N10" s="40"/>
      <c r="O10" s="44"/>
      <c r="P10" s="45"/>
      <c r="Q10" s="45"/>
      <c r="R10" s="46"/>
      <c r="S10" s="46"/>
      <c r="T10" s="46"/>
      <c r="U10" s="46"/>
      <c r="V10" s="46"/>
    </row>
    <row r="11" spans="1:22" ht="13.15" customHeight="1" x14ac:dyDescent="0.2">
      <c r="B11" s="47"/>
      <c r="C11" s="47"/>
      <c r="D11" s="47"/>
      <c r="E11" s="47"/>
      <c r="F11" s="47"/>
      <c r="G11" s="47"/>
      <c r="H11" s="47"/>
      <c r="I11" s="41"/>
      <c r="K11" s="43"/>
      <c r="L11" s="40"/>
      <c r="M11" s="44"/>
      <c r="N11" s="45"/>
      <c r="O11" s="45"/>
      <c r="P11" s="46"/>
      <c r="Q11" s="46"/>
      <c r="R11" s="46"/>
      <c r="S11" s="46"/>
      <c r="T11" s="46"/>
    </row>
    <row r="12" spans="1:22" ht="13.15" customHeight="1" x14ac:dyDescent="0.25">
      <c r="B12" s="191" t="s">
        <v>13</v>
      </c>
      <c r="C12" s="192" t="s">
        <v>12</v>
      </c>
      <c r="D12" s="273" t="s">
        <v>6</v>
      </c>
      <c r="E12" s="193" t="s">
        <v>14</v>
      </c>
      <c r="F12" s="275" t="s">
        <v>7</v>
      </c>
      <c r="G12" s="51" t="s">
        <v>8</v>
      </c>
      <c r="H12" s="47"/>
      <c r="I12" s="41"/>
      <c r="K12" s="43"/>
      <c r="L12" s="40"/>
      <c r="M12" s="44"/>
      <c r="N12" s="45"/>
      <c r="O12" s="45"/>
      <c r="P12" s="46"/>
      <c r="Q12" s="46"/>
      <c r="R12" s="46"/>
      <c r="S12" s="46"/>
      <c r="T12" s="46"/>
    </row>
    <row r="13" spans="1:22" ht="13.9" customHeight="1" x14ac:dyDescent="0.25">
      <c r="B13" s="52"/>
      <c r="C13" s="52" t="s">
        <v>9</v>
      </c>
      <c r="D13" s="274" t="s">
        <v>52</v>
      </c>
      <c r="E13" s="53" t="s">
        <v>18</v>
      </c>
      <c r="F13" s="276" t="s">
        <v>10</v>
      </c>
      <c r="G13" s="54" t="s">
        <v>11</v>
      </c>
      <c r="H13" s="41"/>
      <c r="I13" s="41"/>
      <c r="M13" s="44"/>
      <c r="N13" s="45"/>
      <c r="O13" s="45"/>
      <c r="P13" s="46"/>
      <c r="Q13" s="46"/>
      <c r="R13" s="46"/>
      <c r="S13" s="46"/>
      <c r="T13" s="46"/>
    </row>
    <row r="14" spans="1:22" ht="14.45" customHeight="1" x14ac:dyDescent="0.2">
      <c r="B14" s="55"/>
      <c r="C14" s="55"/>
      <c r="D14" s="280" t="s">
        <v>53</v>
      </c>
      <c r="E14" s="20"/>
      <c r="F14" s="277" t="s">
        <v>15</v>
      </c>
      <c r="G14" s="56" t="s">
        <v>16</v>
      </c>
      <c r="H14" s="41"/>
      <c r="I14" s="41"/>
      <c r="M14" s="44"/>
      <c r="N14" s="45"/>
      <c r="O14" s="45"/>
      <c r="P14" s="46"/>
      <c r="Q14" s="46"/>
      <c r="R14" s="46"/>
      <c r="S14" s="46"/>
      <c r="T14" s="46"/>
    </row>
    <row r="15" spans="1:22" ht="15" customHeight="1" x14ac:dyDescent="0.25">
      <c r="A15" s="38">
        <v>1</v>
      </c>
      <c r="B15" s="9">
        <f>E5</f>
        <v>65</v>
      </c>
      <c r="C15" s="9"/>
      <c r="D15" s="58"/>
      <c r="E15" s="59"/>
      <c r="F15" s="58"/>
      <c r="G15" s="60"/>
      <c r="H15" s="41"/>
      <c r="I15" s="41"/>
      <c r="M15" s="44"/>
      <c r="N15" s="45"/>
      <c r="O15" s="45"/>
      <c r="P15" s="46"/>
      <c r="Q15" s="46"/>
      <c r="R15" s="46"/>
      <c r="S15" s="46"/>
      <c r="T15" s="46"/>
    </row>
    <row r="16" spans="1:22" ht="15" customHeight="1" x14ac:dyDescent="0.25">
      <c r="A16" s="38">
        <f t="shared" ref="A16:A47" si="0">A15+1</f>
        <v>2</v>
      </c>
      <c r="B16" s="5">
        <v>35</v>
      </c>
      <c r="C16" s="9">
        <f t="shared" ref="C16:C47" si="1">B16-B15</f>
        <v>-30</v>
      </c>
      <c r="D16" s="6">
        <v>100000</v>
      </c>
      <c r="E16" s="8">
        <v>1</v>
      </c>
      <c r="F16" s="61">
        <f t="shared" ref="F16:F47" si="2">IF(D16&gt;0,((1-E16)*F15)+(E16*D16),0)</f>
        <v>100000</v>
      </c>
      <c r="G16" s="58">
        <f t="shared" ref="G16:G48" si="3">F16*$E$6</f>
        <v>15000</v>
      </c>
      <c r="H16" s="49"/>
      <c r="I16" s="41"/>
      <c r="K16" s="43"/>
      <c r="L16" s="40"/>
      <c r="M16" s="44"/>
      <c r="N16" s="45"/>
      <c r="O16" s="45"/>
      <c r="P16" s="46"/>
      <c r="Q16" s="46"/>
      <c r="R16" s="46"/>
      <c r="S16" s="46"/>
      <c r="T16" s="46"/>
    </row>
    <row r="17" spans="1:22" ht="15" customHeight="1" x14ac:dyDescent="0.25">
      <c r="A17" s="38">
        <f t="shared" si="0"/>
        <v>3</v>
      </c>
      <c r="B17" s="5">
        <v>50</v>
      </c>
      <c r="C17" s="9">
        <f t="shared" si="1"/>
        <v>15</v>
      </c>
      <c r="D17" s="6">
        <v>130000</v>
      </c>
      <c r="E17" s="7">
        <v>1</v>
      </c>
      <c r="F17" s="61">
        <f t="shared" si="2"/>
        <v>130000</v>
      </c>
      <c r="G17" s="58">
        <f t="shared" si="3"/>
        <v>19500</v>
      </c>
      <c r="H17" s="49"/>
      <c r="I17" s="41"/>
      <c r="K17" s="43"/>
      <c r="L17" s="40"/>
      <c r="M17" s="44"/>
      <c r="N17" s="45"/>
      <c r="O17" s="45"/>
      <c r="P17" s="46"/>
      <c r="Q17" s="46"/>
      <c r="R17" s="46"/>
      <c r="S17" s="46"/>
      <c r="T17" s="46"/>
    </row>
    <row r="18" spans="1:22" ht="15" customHeight="1" x14ac:dyDescent="0.25">
      <c r="A18" s="38">
        <f t="shared" si="0"/>
        <v>4</v>
      </c>
      <c r="B18" s="5">
        <v>65</v>
      </c>
      <c r="C18" s="9">
        <f t="shared" si="1"/>
        <v>15</v>
      </c>
      <c r="D18" s="6">
        <v>419220</v>
      </c>
      <c r="E18" s="214">
        <v>0.5</v>
      </c>
      <c r="F18" s="61">
        <f t="shared" si="2"/>
        <v>274610</v>
      </c>
      <c r="G18" s="58">
        <f t="shared" si="3"/>
        <v>41191.5</v>
      </c>
      <c r="H18" s="49"/>
      <c r="I18" s="41"/>
      <c r="K18" s="43"/>
      <c r="L18" s="40"/>
      <c r="M18" s="44"/>
      <c r="N18" s="45"/>
      <c r="O18" s="45"/>
      <c r="P18" s="46"/>
      <c r="Q18" s="46"/>
      <c r="R18" s="46"/>
      <c r="S18" s="46"/>
      <c r="T18" s="46"/>
    </row>
    <row r="19" spans="1:22" ht="15" customHeight="1" x14ac:dyDescent="0.25">
      <c r="A19" s="38">
        <f t="shared" si="0"/>
        <v>5</v>
      </c>
      <c r="B19" s="5">
        <v>75</v>
      </c>
      <c r="C19" s="9">
        <f t="shared" si="1"/>
        <v>10</v>
      </c>
      <c r="D19" s="6">
        <v>419220</v>
      </c>
      <c r="E19" s="7">
        <v>0.5</v>
      </c>
      <c r="F19" s="61">
        <f t="shared" si="2"/>
        <v>346915</v>
      </c>
      <c r="G19" s="58">
        <f t="shared" si="3"/>
        <v>52037.25</v>
      </c>
      <c r="H19" s="49"/>
      <c r="I19" s="41"/>
      <c r="K19" s="43"/>
      <c r="L19" s="40"/>
      <c r="M19" s="44"/>
      <c r="N19" s="45"/>
      <c r="O19" s="45"/>
      <c r="P19" s="46"/>
      <c r="Q19" s="46"/>
      <c r="R19" s="46"/>
      <c r="S19" s="46"/>
      <c r="T19" s="46"/>
    </row>
    <row r="20" spans="1:22" ht="15" customHeight="1" x14ac:dyDescent="0.25">
      <c r="A20" s="38">
        <f t="shared" si="0"/>
        <v>6</v>
      </c>
      <c r="B20" s="5"/>
      <c r="C20" s="9">
        <f t="shared" si="1"/>
        <v>-75</v>
      </c>
      <c r="D20" s="6"/>
      <c r="E20" s="7"/>
      <c r="F20" s="61">
        <f t="shared" si="2"/>
        <v>0</v>
      </c>
      <c r="G20" s="58">
        <f t="shared" si="3"/>
        <v>0</v>
      </c>
      <c r="H20" s="49"/>
      <c r="I20" s="41"/>
      <c r="K20" s="43"/>
      <c r="L20" s="40"/>
      <c r="M20" s="44"/>
      <c r="N20" s="45"/>
      <c r="O20" s="45"/>
      <c r="P20" s="46"/>
      <c r="Q20" s="46"/>
      <c r="R20" s="46"/>
      <c r="S20" s="46"/>
      <c r="T20" s="46"/>
    </row>
    <row r="21" spans="1:22" ht="15" customHeight="1" x14ac:dyDescent="0.3">
      <c r="A21" s="38">
        <f t="shared" si="0"/>
        <v>7</v>
      </c>
      <c r="B21" s="5"/>
      <c r="C21" s="9">
        <f t="shared" si="1"/>
        <v>0</v>
      </c>
      <c r="D21" s="6"/>
      <c r="E21" s="7"/>
      <c r="F21" s="61">
        <f t="shared" si="2"/>
        <v>0</v>
      </c>
      <c r="G21" s="58">
        <f t="shared" si="3"/>
        <v>0</v>
      </c>
      <c r="H21" s="50"/>
      <c r="I21" s="48"/>
      <c r="J21" s="48"/>
      <c r="K21" s="43"/>
      <c r="L21" s="40"/>
      <c r="M21" s="44"/>
      <c r="N21" s="45"/>
      <c r="O21" s="45"/>
      <c r="P21" s="46"/>
      <c r="Q21" s="46"/>
      <c r="R21" s="46"/>
      <c r="S21" s="46"/>
      <c r="T21" s="46"/>
    </row>
    <row r="22" spans="1:22" ht="15" customHeight="1" x14ac:dyDescent="0.25">
      <c r="A22" s="38">
        <f t="shared" si="0"/>
        <v>8</v>
      </c>
      <c r="B22" s="5"/>
      <c r="C22" s="9">
        <f t="shared" si="1"/>
        <v>0</v>
      </c>
      <c r="D22" s="6"/>
      <c r="E22" s="7"/>
      <c r="F22" s="61">
        <f t="shared" si="2"/>
        <v>0</v>
      </c>
      <c r="G22" s="58">
        <f t="shared" si="3"/>
        <v>0</v>
      </c>
      <c r="H22" s="13"/>
      <c r="I22" s="41"/>
      <c r="P22" s="45"/>
      <c r="Q22" s="45"/>
      <c r="R22" s="46"/>
      <c r="S22" s="46"/>
      <c r="T22" s="46"/>
      <c r="U22" s="46"/>
      <c r="V22" s="46"/>
    </row>
    <row r="23" spans="1:22" ht="15" customHeight="1" x14ac:dyDescent="0.25">
      <c r="A23" s="38">
        <f t="shared" si="0"/>
        <v>9</v>
      </c>
      <c r="B23" s="5"/>
      <c r="C23" s="9">
        <f t="shared" si="1"/>
        <v>0</v>
      </c>
      <c r="D23" s="6"/>
      <c r="E23" s="7"/>
      <c r="F23" s="61">
        <f t="shared" si="2"/>
        <v>0</v>
      </c>
      <c r="G23" s="58">
        <f t="shared" si="3"/>
        <v>0</v>
      </c>
      <c r="H23" s="17"/>
      <c r="I23" s="41"/>
      <c r="P23" s="45"/>
      <c r="Q23" s="34"/>
      <c r="R23" s="34"/>
      <c r="S23" s="34"/>
      <c r="T23" s="46"/>
      <c r="U23" s="46"/>
      <c r="V23" s="46"/>
    </row>
    <row r="24" spans="1:22" ht="15" customHeight="1" x14ac:dyDescent="0.25">
      <c r="A24" s="38">
        <f t="shared" si="0"/>
        <v>10</v>
      </c>
      <c r="B24" s="5"/>
      <c r="C24" s="9">
        <f t="shared" si="1"/>
        <v>0</v>
      </c>
      <c r="D24" s="6"/>
      <c r="E24" s="7"/>
      <c r="F24" s="61">
        <f t="shared" si="2"/>
        <v>0</v>
      </c>
      <c r="G24" s="58">
        <f t="shared" si="3"/>
        <v>0</v>
      </c>
      <c r="H24" s="22"/>
      <c r="I24" s="14" t="s">
        <v>5</v>
      </c>
      <c r="J24" s="278" t="s">
        <v>6</v>
      </c>
      <c r="K24" s="279" t="s">
        <v>7</v>
      </c>
      <c r="L24" s="15" t="s">
        <v>54</v>
      </c>
      <c r="M24" s="16" t="s">
        <v>4</v>
      </c>
      <c r="N24" s="15" t="s">
        <v>2</v>
      </c>
      <c r="O24" s="212" t="s">
        <v>3</v>
      </c>
      <c r="P24" s="211"/>
      <c r="Q24" s="34"/>
      <c r="R24" s="34"/>
      <c r="S24" s="46"/>
      <c r="T24" s="46"/>
      <c r="U24" s="46"/>
    </row>
    <row r="25" spans="1:22" ht="15" customHeight="1" x14ac:dyDescent="0.25">
      <c r="A25" s="38">
        <f t="shared" si="0"/>
        <v>11</v>
      </c>
      <c r="B25" s="5"/>
      <c r="C25" s="9">
        <f t="shared" si="1"/>
        <v>0</v>
      </c>
      <c r="D25" s="6"/>
      <c r="E25" s="7"/>
      <c r="F25" s="61">
        <f t="shared" si="2"/>
        <v>0</v>
      </c>
      <c r="G25" s="58">
        <f t="shared" si="3"/>
        <v>0</v>
      </c>
      <c r="H25" s="28"/>
      <c r="I25" s="18"/>
      <c r="J25" s="18"/>
      <c r="K25" s="18"/>
      <c r="L25" s="19" t="s">
        <v>50</v>
      </c>
      <c r="M25" s="20" t="s">
        <v>17</v>
      </c>
      <c r="N25" s="21"/>
      <c r="O25" s="213"/>
      <c r="P25" s="272"/>
      <c r="Q25" s="34"/>
      <c r="R25" s="34"/>
      <c r="S25" s="46"/>
      <c r="T25" s="46"/>
      <c r="U25" s="46"/>
    </row>
    <row r="26" spans="1:22" ht="15" customHeight="1" x14ac:dyDescent="0.25">
      <c r="A26" s="38">
        <f t="shared" si="0"/>
        <v>12</v>
      </c>
      <c r="B26" s="5"/>
      <c r="C26" s="9">
        <f t="shared" si="1"/>
        <v>0</v>
      </c>
      <c r="D26" s="6"/>
      <c r="E26" s="7"/>
      <c r="F26" s="61">
        <f t="shared" si="2"/>
        <v>0</v>
      </c>
      <c r="G26" s="58">
        <f t="shared" si="3"/>
        <v>0</v>
      </c>
      <c r="H26" s="31"/>
      <c r="I26" s="23"/>
      <c r="J26" s="23"/>
      <c r="K26" s="23"/>
      <c r="L26" s="24"/>
      <c r="M26" s="25"/>
      <c r="N26" s="26"/>
      <c r="O26" s="271">
        <f ca="1">F10*(1+$F$7)</f>
        <v>438951.45985001203</v>
      </c>
      <c r="P26" s="270"/>
      <c r="Q26" s="34"/>
      <c r="R26" s="34"/>
      <c r="S26" s="46"/>
      <c r="T26" s="46"/>
      <c r="U26" s="46"/>
    </row>
    <row r="27" spans="1:22" ht="15" customHeight="1" x14ac:dyDescent="0.25">
      <c r="A27" s="38">
        <f t="shared" si="0"/>
        <v>13</v>
      </c>
      <c r="B27" s="5"/>
      <c r="C27" s="9">
        <f t="shared" si="1"/>
        <v>0</v>
      </c>
      <c r="D27" s="6"/>
      <c r="E27" s="7"/>
      <c r="F27" s="61">
        <f t="shared" si="2"/>
        <v>0</v>
      </c>
      <c r="G27" s="58">
        <f t="shared" si="3"/>
        <v>0</v>
      </c>
      <c r="H27" s="31"/>
      <c r="I27" s="23">
        <f>B15</f>
        <v>65</v>
      </c>
      <c r="J27" s="27">
        <f t="shared" ref="J27:J58" ca="1" si="4">LOOKUP((MATCH(I27,$B$15:$B$142,1)),$A$15:$A$142,$D$16:$D$142)</f>
        <v>419220</v>
      </c>
      <c r="K27" s="32">
        <f t="shared" ref="K27:K58" ca="1" si="5">LOOKUP((MATCH(I27,$B$15:$B$142,1)),$A$15:$A$142,$F$16:$F$142)</f>
        <v>346915</v>
      </c>
      <c r="L27" s="27">
        <f t="shared" ref="L27:L58" ca="1" si="6">LOOKUP((MATCH(I27,$B$15:$B$142,1)),$A$15:$A$142,$G$16:$G$142)</f>
        <v>52037.25</v>
      </c>
      <c r="M27" s="29">
        <f ca="1">L27/(1+F7)</f>
        <v>50035.817307692305</v>
      </c>
      <c r="N27" s="30">
        <f ca="1">$O$26-L27</f>
        <v>386914.20985001203</v>
      </c>
      <c r="O27" s="27">
        <f t="shared" ref="O27:O58" ca="1" si="7">N27*(1+$F$7)</f>
        <v>402390.7782440125</v>
      </c>
      <c r="P27" s="57"/>
      <c r="Q27" s="34"/>
      <c r="R27" s="34"/>
      <c r="S27" s="46"/>
      <c r="T27" s="46"/>
      <c r="U27" s="46"/>
    </row>
    <row r="28" spans="1:22" ht="15" customHeight="1" x14ac:dyDescent="0.25">
      <c r="A28" s="38">
        <f t="shared" si="0"/>
        <v>14</v>
      </c>
      <c r="B28" s="5"/>
      <c r="C28" s="9">
        <f t="shared" si="1"/>
        <v>0</v>
      </c>
      <c r="D28" s="6"/>
      <c r="E28" s="7"/>
      <c r="F28" s="61">
        <f t="shared" si="2"/>
        <v>0</v>
      </c>
      <c r="G28" s="58">
        <f t="shared" si="3"/>
        <v>0</v>
      </c>
      <c r="H28" s="31"/>
      <c r="I28" s="24">
        <f>I27+1</f>
        <v>66</v>
      </c>
      <c r="J28" s="27">
        <f t="shared" ca="1" si="4"/>
        <v>419220</v>
      </c>
      <c r="K28" s="32">
        <f t="shared" ca="1" si="5"/>
        <v>346915</v>
      </c>
      <c r="L28" s="27">
        <f t="shared" ca="1" si="6"/>
        <v>52037.25</v>
      </c>
      <c r="M28" s="29">
        <f t="shared" ref="M28:M59" ca="1" si="8">L28/POWER((1+$F$7),(I28-$I$27+1))</f>
        <v>48111.362795857982</v>
      </c>
      <c r="N28" s="30">
        <f t="shared" ref="N28:N59" ca="1" si="9">O27-L28</f>
        <v>350353.5282440125</v>
      </c>
      <c r="O28" s="27">
        <f t="shared" ca="1" si="7"/>
        <v>364367.66937377304</v>
      </c>
      <c r="P28" s="57"/>
      <c r="Q28" s="34"/>
      <c r="R28" s="34"/>
      <c r="S28" s="46"/>
      <c r="T28" s="46"/>
      <c r="U28" s="46"/>
    </row>
    <row r="29" spans="1:22" ht="15" customHeight="1" x14ac:dyDescent="0.25">
      <c r="A29" s="38">
        <f t="shared" si="0"/>
        <v>15</v>
      </c>
      <c r="B29" s="5"/>
      <c r="C29" s="9">
        <f t="shared" si="1"/>
        <v>0</v>
      </c>
      <c r="D29" s="6"/>
      <c r="E29" s="7"/>
      <c r="F29" s="61">
        <f t="shared" si="2"/>
        <v>0</v>
      </c>
      <c r="G29" s="58">
        <f t="shared" si="3"/>
        <v>0</v>
      </c>
      <c r="H29" s="31"/>
      <c r="I29" s="24">
        <f>I28+1</f>
        <v>67</v>
      </c>
      <c r="J29" s="27">
        <f t="shared" ca="1" si="4"/>
        <v>419220</v>
      </c>
      <c r="K29" s="32">
        <f t="shared" ca="1" si="5"/>
        <v>346915</v>
      </c>
      <c r="L29" s="27">
        <f t="shared" ca="1" si="6"/>
        <v>52037.25</v>
      </c>
      <c r="M29" s="29">
        <f t="shared" ca="1" si="8"/>
        <v>46260.925765248059</v>
      </c>
      <c r="N29" s="30">
        <f t="shared" ca="1" si="9"/>
        <v>312330.41937377304</v>
      </c>
      <c r="O29" s="27">
        <f t="shared" ca="1" si="7"/>
        <v>324823.63614872395</v>
      </c>
      <c r="P29" s="57"/>
      <c r="Q29" s="34"/>
      <c r="R29" s="34"/>
      <c r="S29" s="46"/>
      <c r="T29" s="46"/>
      <c r="U29" s="46"/>
    </row>
    <row r="30" spans="1:22" ht="15" customHeight="1" x14ac:dyDescent="0.25">
      <c r="A30" s="38">
        <f t="shared" si="0"/>
        <v>16</v>
      </c>
      <c r="B30" s="5"/>
      <c r="C30" s="9">
        <f t="shared" si="1"/>
        <v>0</v>
      </c>
      <c r="D30" s="6"/>
      <c r="E30" s="7"/>
      <c r="F30" s="61">
        <f t="shared" si="2"/>
        <v>0</v>
      </c>
      <c r="G30" s="58">
        <f t="shared" si="3"/>
        <v>0</v>
      </c>
      <c r="H30" s="31"/>
      <c r="I30" s="24">
        <f t="shared" ref="I30:I36" si="10">I29+1</f>
        <v>68</v>
      </c>
      <c r="J30" s="27">
        <f t="shared" ca="1" si="4"/>
        <v>419220</v>
      </c>
      <c r="K30" s="32">
        <f t="shared" ca="1" si="5"/>
        <v>346915</v>
      </c>
      <c r="L30" s="27">
        <f t="shared" ca="1" si="6"/>
        <v>52037.25</v>
      </c>
      <c r="M30" s="29">
        <f t="shared" ca="1" si="8"/>
        <v>44481.659389661596</v>
      </c>
      <c r="N30" s="30">
        <f t="shared" ca="1" si="9"/>
        <v>272786.38614872395</v>
      </c>
      <c r="O30" s="27">
        <f t="shared" ca="1" si="7"/>
        <v>283697.84159467294</v>
      </c>
      <c r="P30" s="62"/>
      <c r="Q30" s="34"/>
      <c r="R30" s="34"/>
      <c r="S30" s="46"/>
      <c r="T30" s="46"/>
      <c r="U30" s="46"/>
    </row>
    <row r="31" spans="1:22" ht="15" customHeight="1" x14ac:dyDescent="0.25">
      <c r="A31" s="38">
        <f t="shared" si="0"/>
        <v>17</v>
      </c>
      <c r="B31" s="5"/>
      <c r="C31" s="9">
        <f t="shared" si="1"/>
        <v>0</v>
      </c>
      <c r="D31" s="6"/>
      <c r="E31" s="7"/>
      <c r="F31" s="61">
        <f t="shared" si="2"/>
        <v>0</v>
      </c>
      <c r="G31" s="58">
        <f t="shared" si="3"/>
        <v>0</v>
      </c>
      <c r="H31" s="31"/>
      <c r="I31" s="24">
        <f t="shared" si="10"/>
        <v>69</v>
      </c>
      <c r="J31" s="27">
        <f t="shared" ca="1" si="4"/>
        <v>419220</v>
      </c>
      <c r="K31" s="32">
        <f t="shared" ca="1" si="5"/>
        <v>346915</v>
      </c>
      <c r="L31" s="27">
        <f t="shared" ca="1" si="6"/>
        <v>52037.25</v>
      </c>
      <c r="M31" s="29">
        <f t="shared" ca="1" si="8"/>
        <v>42770.826336213067</v>
      </c>
      <c r="N31" s="30">
        <f t="shared" ca="1" si="9"/>
        <v>231660.59159467294</v>
      </c>
      <c r="O31" s="27">
        <f t="shared" ca="1" si="7"/>
        <v>240927.01525845987</v>
      </c>
      <c r="P31" s="57"/>
      <c r="Q31" s="34"/>
      <c r="R31" s="34"/>
      <c r="S31" s="46"/>
      <c r="T31" s="46"/>
      <c r="U31" s="46"/>
    </row>
    <row r="32" spans="1:22" ht="15" customHeight="1" x14ac:dyDescent="0.25">
      <c r="A32" s="38">
        <f t="shared" si="0"/>
        <v>18</v>
      </c>
      <c r="B32" s="5"/>
      <c r="C32" s="9">
        <f t="shared" si="1"/>
        <v>0</v>
      </c>
      <c r="D32" s="6"/>
      <c r="E32" s="7"/>
      <c r="F32" s="61">
        <f t="shared" si="2"/>
        <v>0</v>
      </c>
      <c r="G32" s="58">
        <f t="shared" si="3"/>
        <v>0</v>
      </c>
      <c r="H32" s="31"/>
      <c r="I32" s="24">
        <f t="shared" si="10"/>
        <v>70</v>
      </c>
      <c r="J32" s="27">
        <f t="shared" ca="1" si="4"/>
        <v>419220</v>
      </c>
      <c r="K32" s="32">
        <f t="shared" ca="1" si="5"/>
        <v>346915</v>
      </c>
      <c r="L32" s="27">
        <f t="shared" ca="1" si="6"/>
        <v>52037.25</v>
      </c>
      <c r="M32" s="29">
        <f t="shared" ca="1" si="8"/>
        <v>41125.794554051026</v>
      </c>
      <c r="N32" s="30">
        <f t="shared" ca="1" si="9"/>
        <v>188889.76525845987</v>
      </c>
      <c r="O32" s="27">
        <f t="shared" ca="1" si="7"/>
        <v>196445.35586879827</v>
      </c>
      <c r="P32" s="57"/>
      <c r="Q32" s="34"/>
      <c r="R32" s="34"/>
      <c r="S32" s="46"/>
      <c r="T32" s="46"/>
      <c r="U32" s="46"/>
    </row>
    <row r="33" spans="1:21" ht="15" customHeight="1" x14ac:dyDescent="0.25">
      <c r="A33" s="38">
        <f t="shared" si="0"/>
        <v>19</v>
      </c>
      <c r="B33" s="5"/>
      <c r="C33" s="9">
        <f t="shared" si="1"/>
        <v>0</v>
      </c>
      <c r="D33" s="6"/>
      <c r="E33" s="7"/>
      <c r="F33" s="61">
        <f t="shared" si="2"/>
        <v>0</v>
      </c>
      <c r="G33" s="58">
        <f t="shared" si="3"/>
        <v>0</v>
      </c>
      <c r="H33" s="31"/>
      <c r="I33" s="24">
        <f t="shared" si="10"/>
        <v>71</v>
      </c>
      <c r="J33" s="27">
        <f t="shared" ca="1" si="4"/>
        <v>419220</v>
      </c>
      <c r="K33" s="32">
        <f t="shared" ca="1" si="5"/>
        <v>346915</v>
      </c>
      <c r="L33" s="27">
        <f t="shared" ca="1" si="6"/>
        <v>52037.25</v>
      </c>
      <c r="M33" s="29">
        <f t="shared" ca="1" si="8"/>
        <v>39544.033225049068</v>
      </c>
      <c r="N33" s="30">
        <f t="shared" ca="1" si="9"/>
        <v>144408.10586879827</v>
      </c>
      <c r="O33" s="27">
        <f t="shared" ca="1" si="7"/>
        <v>150184.4301035502</v>
      </c>
      <c r="P33" s="57"/>
      <c r="Q33" s="34"/>
      <c r="R33" s="34"/>
      <c r="S33" s="46"/>
      <c r="T33" s="46"/>
      <c r="U33" s="46"/>
    </row>
    <row r="34" spans="1:21" ht="15" customHeight="1" x14ac:dyDescent="0.25">
      <c r="A34" s="38">
        <f t="shared" si="0"/>
        <v>20</v>
      </c>
      <c r="B34" s="5"/>
      <c r="C34" s="9">
        <f t="shared" si="1"/>
        <v>0</v>
      </c>
      <c r="D34" s="6"/>
      <c r="E34" s="7"/>
      <c r="F34" s="61">
        <f t="shared" si="2"/>
        <v>0</v>
      </c>
      <c r="G34" s="58">
        <f t="shared" si="3"/>
        <v>0</v>
      </c>
      <c r="H34" s="31"/>
      <c r="I34" s="24">
        <f t="shared" si="10"/>
        <v>72</v>
      </c>
      <c r="J34" s="27">
        <f t="shared" ca="1" si="4"/>
        <v>419220</v>
      </c>
      <c r="K34" s="32">
        <f t="shared" ca="1" si="5"/>
        <v>346915</v>
      </c>
      <c r="L34" s="27">
        <f t="shared" ca="1" si="6"/>
        <v>52037.25</v>
      </c>
      <c r="M34" s="29">
        <f t="shared" ca="1" si="8"/>
        <v>38023.108870239477</v>
      </c>
      <c r="N34" s="30">
        <f t="shared" ca="1" si="9"/>
        <v>98147.180103550199</v>
      </c>
      <c r="O34" s="27">
        <f t="shared" ca="1" si="7"/>
        <v>102073.06730769221</v>
      </c>
      <c r="P34" s="57"/>
      <c r="Q34" s="34"/>
      <c r="R34" s="34"/>
      <c r="S34" s="46"/>
      <c r="T34" s="46"/>
      <c r="U34" s="46"/>
    </row>
    <row r="35" spans="1:21" ht="15" customHeight="1" x14ac:dyDescent="0.25">
      <c r="A35" s="38">
        <f t="shared" si="0"/>
        <v>21</v>
      </c>
      <c r="B35" s="5"/>
      <c r="C35" s="9">
        <f t="shared" si="1"/>
        <v>0</v>
      </c>
      <c r="D35" s="6"/>
      <c r="E35" s="7"/>
      <c r="F35" s="61">
        <f t="shared" si="2"/>
        <v>0</v>
      </c>
      <c r="G35" s="58">
        <f t="shared" si="3"/>
        <v>0</v>
      </c>
      <c r="H35" s="31"/>
      <c r="I35" s="24">
        <f t="shared" si="10"/>
        <v>73</v>
      </c>
      <c r="J35" s="27">
        <f t="shared" ca="1" si="4"/>
        <v>419220</v>
      </c>
      <c r="K35" s="32">
        <f t="shared" ca="1" si="5"/>
        <v>346915</v>
      </c>
      <c r="L35" s="27">
        <f t="shared" ca="1" si="6"/>
        <v>52037.25</v>
      </c>
      <c r="M35" s="29">
        <f t="shared" ca="1" si="8"/>
        <v>36560.681605999496</v>
      </c>
      <c r="N35" s="30">
        <f t="shared" ca="1" si="9"/>
        <v>50035.81730769221</v>
      </c>
      <c r="O35" s="27">
        <f t="shared" ca="1" si="7"/>
        <v>52037.249999999898</v>
      </c>
      <c r="P35" s="57"/>
      <c r="Q35" s="34"/>
      <c r="R35" s="34"/>
      <c r="S35" s="46"/>
      <c r="T35" s="46"/>
      <c r="U35" s="46"/>
    </row>
    <row r="36" spans="1:21" ht="15" customHeight="1" x14ac:dyDescent="0.25">
      <c r="A36" s="38">
        <f t="shared" si="0"/>
        <v>22</v>
      </c>
      <c r="B36" s="5"/>
      <c r="C36" s="9">
        <f t="shared" si="1"/>
        <v>0</v>
      </c>
      <c r="D36" s="6"/>
      <c r="E36" s="7"/>
      <c r="F36" s="61">
        <f t="shared" si="2"/>
        <v>0</v>
      </c>
      <c r="G36" s="58">
        <f t="shared" si="3"/>
        <v>0</v>
      </c>
      <c r="H36" s="31"/>
      <c r="I36" s="24">
        <f t="shared" si="10"/>
        <v>74</v>
      </c>
      <c r="J36" s="27">
        <f t="shared" ca="1" si="4"/>
        <v>419220</v>
      </c>
      <c r="K36" s="32">
        <f t="shared" ca="1" si="5"/>
        <v>346915</v>
      </c>
      <c r="L36" s="27">
        <f t="shared" ca="1" si="6"/>
        <v>52037.25</v>
      </c>
      <c r="M36" s="29">
        <f t="shared" ca="1" si="8"/>
        <v>35154.501544230283</v>
      </c>
      <c r="N36" s="30">
        <f t="shared" ca="1" si="9"/>
        <v>-1.0186340659856796E-10</v>
      </c>
      <c r="O36" s="27">
        <f t="shared" ca="1" si="7"/>
        <v>-1.0593794286251068E-10</v>
      </c>
      <c r="P36" s="57"/>
      <c r="Q36" s="34"/>
      <c r="R36" s="34"/>
      <c r="S36" s="46"/>
      <c r="T36" s="46"/>
      <c r="U36" s="46"/>
    </row>
    <row r="37" spans="1:21" ht="15" customHeight="1" x14ac:dyDescent="0.25">
      <c r="A37" s="38">
        <f t="shared" si="0"/>
        <v>23</v>
      </c>
      <c r="B37" s="5"/>
      <c r="C37" s="9">
        <f t="shared" si="1"/>
        <v>0</v>
      </c>
      <c r="D37" s="6"/>
      <c r="E37" s="7"/>
      <c r="F37" s="61">
        <f t="shared" si="2"/>
        <v>0</v>
      </c>
      <c r="G37" s="58">
        <f t="shared" si="3"/>
        <v>0</v>
      </c>
      <c r="H37" s="31"/>
      <c r="I37" s="24">
        <f>I36+1</f>
        <v>75</v>
      </c>
      <c r="J37" s="27">
        <f t="shared" ca="1" si="4"/>
        <v>0</v>
      </c>
      <c r="K37" s="32">
        <f t="shared" ca="1" si="5"/>
        <v>0</v>
      </c>
      <c r="L37" s="27">
        <f t="shared" ca="1" si="6"/>
        <v>0</v>
      </c>
      <c r="M37" s="29">
        <f t="shared" ca="1" si="8"/>
        <v>0</v>
      </c>
      <c r="N37" s="30">
        <f t="shared" ca="1" si="9"/>
        <v>-1.0593794286251068E-10</v>
      </c>
      <c r="O37" s="27">
        <f t="shared" ca="1" si="7"/>
        <v>-1.1017546057701111E-10</v>
      </c>
      <c r="P37" s="57"/>
      <c r="Q37" s="34"/>
      <c r="R37" s="34"/>
      <c r="S37" s="46"/>
      <c r="T37" s="46"/>
      <c r="U37" s="46"/>
    </row>
    <row r="38" spans="1:21" ht="15" customHeight="1" x14ac:dyDescent="0.25">
      <c r="A38" s="38">
        <f t="shared" si="0"/>
        <v>24</v>
      </c>
      <c r="B38" s="5"/>
      <c r="C38" s="9">
        <f t="shared" si="1"/>
        <v>0</v>
      </c>
      <c r="D38" s="6"/>
      <c r="E38" s="7"/>
      <c r="F38" s="61">
        <f t="shared" si="2"/>
        <v>0</v>
      </c>
      <c r="G38" s="58">
        <f t="shared" si="3"/>
        <v>0</v>
      </c>
      <c r="H38" s="31"/>
      <c r="I38" s="24">
        <f t="shared" ref="I38:I57" si="11">I37+1</f>
        <v>76</v>
      </c>
      <c r="J38" s="27">
        <f t="shared" ca="1" si="4"/>
        <v>0</v>
      </c>
      <c r="K38" s="32">
        <f t="shared" ca="1" si="5"/>
        <v>0</v>
      </c>
      <c r="L38" s="27">
        <f t="shared" ca="1" si="6"/>
        <v>0</v>
      </c>
      <c r="M38" s="29">
        <f t="shared" ca="1" si="8"/>
        <v>0</v>
      </c>
      <c r="N38" s="30">
        <f t="shared" ca="1" si="9"/>
        <v>-1.1017546057701111E-10</v>
      </c>
      <c r="O38" s="27">
        <f t="shared" ca="1" si="7"/>
        <v>-1.1458247900009156E-10</v>
      </c>
      <c r="P38" s="57"/>
      <c r="Q38" s="34"/>
      <c r="R38" s="34"/>
      <c r="S38" s="46"/>
      <c r="T38" s="46"/>
      <c r="U38" s="46"/>
    </row>
    <row r="39" spans="1:21" ht="15" customHeight="1" x14ac:dyDescent="0.25">
      <c r="A39" s="38">
        <f t="shared" si="0"/>
        <v>25</v>
      </c>
      <c r="B39" s="5"/>
      <c r="C39" s="9">
        <f t="shared" si="1"/>
        <v>0</v>
      </c>
      <c r="D39" s="6"/>
      <c r="E39" s="7"/>
      <c r="F39" s="61">
        <f t="shared" si="2"/>
        <v>0</v>
      </c>
      <c r="G39" s="58">
        <f t="shared" si="3"/>
        <v>0</v>
      </c>
      <c r="H39" s="31"/>
      <c r="I39" s="24">
        <f t="shared" si="11"/>
        <v>77</v>
      </c>
      <c r="J39" s="27">
        <f t="shared" ca="1" si="4"/>
        <v>0</v>
      </c>
      <c r="K39" s="32">
        <f t="shared" ca="1" si="5"/>
        <v>0</v>
      </c>
      <c r="L39" s="27">
        <f t="shared" ca="1" si="6"/>
        <v>0</v>
      </c>
      <c r="M39" s="29">
        <f t="shared" ca="1" si="8"/>
        <v>0</v>
      </c>
      <c r="N39" s="30">
        <f t="shared" ca="1" si="9"/>
        <v>-1.1458247900009156E-10</v>
      </c>
      <c r="O39" s="27">
        <f t="shared" ca="1" si="7"/>
        <v>-1.1916577816009522E-10</v>
      </c>
      <c r="P39" s="57"/>
      <c r="Q39" s="34"/>
      <c r="R39" s="34"/>
      <c r="S39" s="46"/>
      <c r="T39" s="46"/>
      <c r="U39" s="46"/>
    </row>
    <row r="40" spans="1:21" ht="15" customHeight="1" x14ac:dyDescent="0.25">
      <c r="A40" s="38">
        <f t="shared" si="0"/>
        <v>26</v>
      </c>
      <c r="B40" s="5"/>
      <c r="C40" s="9">
        <f t="shared" si="1"/>
        <v>0</v>
      </c>
      <c r="D40" s="6"/>
      <c r="E40" s="7"/>
      <c r="F40" s="61">
        <f t="shared" si="2"/>
        <v>0</v>
      </c>
      <c r="G40" s="58">
        <f t="shared" si="3"/>
        <v>0</v>
      </c>
      <c r="H40" s="31"/>
      <c r="I40" s="24">
        <f t="shared" si="11"/>
        <v>78</v>
      </c>
      <c r="J40" s="27">
        <f t="shared" ca="1" si="4"/>
        <v>0</v>
      </c>
      <c r="K40" s="32">
        <f t="shared" ca="1" si="5"/>
        <v>0</v>
      </c>
      <c r="L40" s="27">
        <f t="shared" ca="1" si="6"/>
        <v>0</v>
      </c>
      <c r="M40" s="29">
        <f t="shared" ca="1" si="8"/>
        <v>0</v>
      </c>
      <c r="N40" s="30">
        <f t="shared" ca="1" si="9"/>
        <v>-1.1916577816009522E-10</v>
      </c>
      <c r="O40" s="27">
        <f t="shared" ca="1" si="7"/>
        <v>-1.2393240928649904E-10</v>
      </c>
      <c r="P40" s="57"/>
      <c r="Q40" s="34"/>
      <c r="R40" s="34"/>
      <c r="S40" s="46"/>
      <c r="T40" s="46"/>
      <c r="U40" s="46"/>
    </row>
    <row r="41" spans="1:21" ht="15" customHeight="1" x14ac:dyDescent="0.25">
      <c r="A41" s="38">
        <f t="shared" si="0"/>
        <v>27</v>
      </c>
      <c r="B41" s="5"/>
      <c r="C41" s="9">
        <f t="shared" si="1"/>
        <v>0</v>
      </c>
      <c r="D41" s="6"/>
      <c r="E41" s="7"/>
      <c r="F41" s="61">
        <f t="shared" si="2"/>
        <v>0</v>
      </c>
      <c r="G41" s="58">
        <f t="shared" si="3"/>
        <v>0</v>
      </c>
      <c r="H41" s="31"/>
      <c r="I41" s="24">
        <f t="shared" si="11"/>
        <v>79</v>
      </c>
      <c r="J41" s="27">
        <f t="shared" ca="1" si="4"/>
        <v>0</v>
      </c>
      <c r="K41" s="32">
        <f t="shared" ca="1" si="5"/>
        <v>0</v>
      </c>
      <c r="L41" s="27">
        <f t="shared" ca="1" si="6"/>
        <v>0</v>
      </c>
      <c r="M41" s="29">
        <f t="shared" ca="1" si="8"/>
        <v>0</v>
      </c>
      <c r="N41" s="30">
        <f t="shared" ca="1" si="9"/>
        <v>-1.2393240928649904E-10</v>
      </c>
      <c r="O41" s="27">
        <f t="shared" ca="1" si="7"/>
        <v>-1.2888970565795901E-10</v>
      </c>
      <c r="P41" s="57"/>
      <c r="Q41" s="34"/>
      <c r="R41" s="34"/>
      <c r="S41" s="46"/>
      <c r="T41" s="46"/>
      <c r="U41" s="46"/>
    </row>
    <row r="42" spans="1:21" ht="15" customHeight="1" x14ac:dyDescent="0.25">
      <c r="A42" s="38">
        <f t="shared" si="0"/>
        <v>28</v>
      </c>
      <c r="B42" s="5"/>
      <c r="C42" s="9">
        <f t="shared" si="1"/>
        <v>0</v>
      </c>
      <c r="D42" s="6"/>
      <c r="E42" s="7"/>
      <c r="F42" s="61">
        <f t="shared" si="2"/>
        <v>0</v>
      </c>
      <c r="G42" s="58">
        <f t="shared" si="3"/>
        <v>0</v>
      </c>
      <c r="H42" s="31"/>
      <c r="I42" s="24">
        <f t="shared" si="11"/>
        <v>80</v>
      </c>
      <c r="J42" s="27">
        <f t="shared" ca="1" si="4"/>
        <v>0</v>
      </c>
      <c r="K42" s="32">
        <f t="shared" ca="1" si="5"/>
        <v>0</v>
      </c>
      <c r="L42" s="27">
        <f t="shared" ca="1" si="6"/>
        <v>0</v>
      </c>
      <c r="M42" s="29">
        <f t="shared" ca="1" si="8"/>
        <v>0</v>
      </c>
      <c r="N42" s="30">
        <f t="shared" ca="1" si="9"/>
        <v>-1.2888970565795901E-10</v>
      </c>
      <c r="O42" s="27">
        <f t="shared" ca="1" si="7"/>
        <v>-1.3404529388427738E-10</v>
      </c>
      <c r="P42" s="57"/>
      <c r="Q42" s="34"/>
      <c r="R42" s="34"/>
      <c r="S42" s="46"/>
      <c r="T42" s="46"/>
      <c r="U42" s="46"/>
    </row>
    <row r="43" spans="1:21" ht="15" customHeight="1" x14ac:dyDescent="0.25">
      <c r="A43" s="38">
        <f t="shared" si="0"/>
        <v>29</v>
      </c>
      <c r="B43" s="5"/>
      <c r="C43" s="9">
        <f t="shared" si="1"/>
        <v>0</v>
      </c>
      <c r="D43" s="6"/>
      <c r="E43" s="7"/>
      <c r="F43" s="61">
        <f t="shared" si="2"/>
        <v>0</v>
      </c>
      <c r="G43" s="58">
        <f t="shared" si="3"/>
        <v>0</v>
      </c>
      <c r="H43" s="31"/>
      <c r="I43" s="24">
        <f t="shared" si="11"/>
        <v>81</v>
      </c>
      <c r="J43" s="27">
        <f t="shared" ca="1" si="4"/>
        <v>0</v>
      </c>
      <c r="K43" s="32">
        <f t="shared" ca="1" si="5"/>
        <v>0</v>
      </c>
      <c r="L43" s="27">
        <f t="shared" ca="1" si="6"/>
        <v>0</v>
      </c>
      <c r="M43" s="29">
        <f t="shared" ca="1" si="8"/>
        <v>0</v>
      </c>
      <c r="N43" s="30">
        <f t="shared" ca="1" si="9"/>
        <v>-1.3404529388427738E-10</v>
      </c>
      <c r="O43" s="27">
        <f t="shared" ca="1" si="7"/>
        <v>-1.394071056396485E-10</v>
      </c>
      <c r="P43" s="57"/>
      <c r="Q43" s="34"/>
      <c r="R43" s="34"/>
      <c r="S43" s="46"/>
      <c r="T43" s="46"/>
      <c r="U43" s="46"/>
    </row>
    <row r="44" spans="1:21" ht="15" customHeight="1" x14ac:dyDescent="0.25">
      <c r="A44" s="38">
        <f t="shared" si="0"/>
        <v>30</v>
      </c>
      <c r="B44" s="5"/>
      <c r="C44" s="9">
        <f t="shared" si="1"/>
        <v>0</v>
      </c>
      <c r="D44" s="6"/>
      <c r="E44" s="7"/>
      <c r="F44" s="61">
        <f t="shared" si="2"/>
        <v>0</v>
      </c>
      <c r="G44" s="58">
        <f t="shared" si="3"/>
        <v>0</v>
      </c>
      <c r="H44" s="31"/>
      <c r="I44" s="24">
        <f t="shared" si="11"/>
        <v>82</v>
      </c>
      <c r="J44" s="27">
        <f t="shared" ca="1" si="4"/>
        <v>0</v>
      </c>
      <c r="K44" s="32">
        <f t="shared" ca="1" si="5"/>
        <v>0</v>
      </c>
      <c r="L44" s="27">
        <f t="shared" ca="1" si="6"/>
        <v>0</v>
      </c>
      <c r="M44" s="29">
        <f t="shared" ca="1" si="8"/>
        <v>0</v>
      </c>
      <c r="N44" s="30">
        <f t="shared" ca="1" si="9"/>
        <v>-1.394071056396485E-10</v>
      </c>
      <c r="O44" s="27">
        <f t="shared" ca="1" si="7"/>
        <v>-1.4498338986523445E-10</v>
      </c>
      <c r="P44" s="57"/>
      <c r="Q44" s="34"/>
      <c r="R44" s="34"/>
      <c r="S44" s="46"/>
      <c r="T44" s="46"/>
      <c r="U44" s="46"/>
    </row>
    <row r="45" spans="1:21" ht="15" customHeight="1" x14ac:dyDescent="0.25">
      <c r="A45" s="38">
        <f t="shared" si="0"/>
        <v>31</v>
      </c>
      <c r="B45" s="5"/>
      <c r="C45" s="9">
        <f t="shared" si="1"/>
        <v>0</v>
      </c>
      <c r="D45" s="6"/>
      <c r="E45" s="7"/>
      <c r="F45" s="61">
        <f t="shared" si="2"/>
        <v>0</v>
      </c>
      <c r="G45" s="58">
        <f t="shared" si="3"/>
        <v>0</v>
      </c>
      <c r="H45" s="31"/>
      <c r="I45" s="24">
        <f t="shared" si="11"/>
        <v>83</v>
      </c>
      <c r="J45" s="27">
        <f t="shared" ca="1" si="4"/>
        <v>0</v>
      </c>
      <c r="K45" s="32">
        <f t="shared" ca="1" si="5"/>
        <v>0</v>
      </c>
      <c r="L45" s="27">
        <f t="shared" ca="1" si="6"/>
        <v>0</v>
      </c>
      <c r="M45" s="29">
        <f t="shared" ca="1" si="8"/>
        <v>0</v>
      </c>
      <c r="N45" s="30">
        <f t="shared" ca="1" si="9"/>
        <v>-1.4498338986523445E-10</v>
      </c>
      <c r="O45" s="27">
        <f t="shared" ca="1" si="7"/>
        <v>-1.5078272545984383E-10</v>
      </c>
      <c r="P45" s="57"/>
      <c r="Q45" s="34"/>
      <c r="R45" s="34"/>
      <c r="S45" s="46"/>
      <c r="T45" s="46"/>
      <c r="U45" s="46"/>
    </row>
    <row r="46" spans="1:21" ht="15" customHeight="1" x14ac:dyDescent="0.25">
      <c r="A46" s="38">
        <f t="shared" si="0"/>
        <v>32</v>
      </c>
      <c r="B46" s="5"/>
      <c r="C46" s="9">
        <f t="shared" si="1"/>
        <v>0</v>
      </c>
      <c r="D46" s="6"/>
      <c r="E46" s="7"/>
      <c r="F46" s="61">
        <f t="shared" si="2"/>
        <v>0</v>
      </c>
      <c r="G46" s="58">
        <f t="shared" si="3"/>
        <v>0</v>
      </c>
      <c r="H46" s="31"/>
      <c r="I46" s="24">
        <f t="shared" si="11"/>
        <v>84</v>
      </c>
      <c r="J46" s="27">
        <f t="shared" ca="1" si="4"/>
        <v>0</v>
      </c>
      <c r="K46" s="32">
        <f t="shared" ca="1" si="5"/>
        <v>0</v>
      </c>
      <c r="L46" s="27">
        <f t="shared" ca="1" si="6"/>
        <v>0</v>
      </c>
      <c r="M46" s="29">
        <f t="shared" ca="1" si="8"/>
        <v>0</v>
      </c>
      <c r="N46" s="30">
        <f t="shared" ca="1" si="9"/>
        <v>-1.5078272545984383E-10</v>
      </c>
      <c r="O46" s="27">
        <f t="shared" ca="1" si="7"/>
        <v>-1.5681403447823759E-10</v>
      </c>
      <c r="P46" s="57"/>
      <c r="Q46" s="34"/>
      <c r="R46" s="34"/>
      <c r="S46" s="46"/>
      <c r="T46" s="46"/>
      <c r="U46" s="46"/>
    </row>
    <row r="47" spans="1:21" ht="15" customHeight="1" x14ac:dyDescent="0.25">
      <c r="A47" s="38">
        <f t="shared" si="0"/>
        <v>33</v>
      </c>
      <c r="B47" s="5"/>
      <c r="C47" s="9">
        <f t="shared" si="1"/>
        <v>0</v>
      </c>
      <c r="D47" s="6"/>
      <c r="E47" s="7"/>
      <c r="F47" s="61">
        <f t="shared" si="2"/>
        <v>0</v>
      </c>
      <c r="G47" s="58">
        <f t="shared" si="3"/>
        <v>0</v>
      </c>
      <c r="H47" s="31"/>
      <c r="I47" s="24">
        <f t="shared" si="11"/>
        <v>85</v>
      </c>
      <c r="J47" s="27">
        <f t="shared" ca="1" si="4"/>
        <v>0</v>
      </c>
      <c r="K47" s="32">
        <f t="shared" ca="1" si="5"/>
        <v>0</v>
      </c>
      <c r="L47" s="27">
        <f t="shared" ca="1" si="6"/>
        <v>0</v>
      </c>
      <c r="M47" s="29">
        <f t="shared" ca="1" si="8"/>
        <v>0</v>
      </c>
      <c r="N47" s="30">
        <f t="shared" ca="1" si="9"/>
        <v>-1.5681403447823759E-10</v>
      </c>
      <c r="O47" s="27">
        <f t="shared" ca="1" si="7"/>
        <v>-1.630865958573671E-10</v>
      </c>
      <c r="P47" s="57"/>
      <c r="Q47" s="34"/>
      <c r="R47" s="34"/>
      <c r="S47" s="46"/>
      <c r="T47" s="46"/>
      <c r="U47" s="46"/>
    </row>
    <row r="48" spans="1:21" ht="15" customHeight="1" x14ac:dyDescent="0.25">
      <c r="A48" s="38">
        <f t="shared" ref="A48:A79" si="12">A47+1</f>
        <v>34</v>
      </c>
      <c r="B48" s="5"/>
      <c r="C48" s="9">
        <f t="shared" ref="C48:C79" si="13">B48-B47</f>
        <v>0</v>
      </c>
      <c r="D48" s="6"/>
      <c r="E48" s="7"/>
      <c r="F48" s="61">
        <f t="shared" ref="F48:F79" si="14">IF(D48&gt;0,((1-E48)*F47)+(E48*D48),0)</f>
        <v>0</v>
      </c>
      <c r="G48" s="58">
        <f t="shared" si="3"/>
        <v>0</v>
      </c>
      <c r="H48" s="31"/>
      <c r="I48" s="24">
        <f t="shared" si="11"/>
        <v>86</v>
      </c>
      <c r="J48" s="27">
        <f t="shared" ca="1" si="4"/>
        <v>0</v>
      </c>
      <c r="K48" s="32">
        <f t="shared" ca="1" si="5"/>
        <v>0</v>
      </c>
      <c r="L48" s="27">
        <f t="shared" ca="1" si="6"/>
        <v>0</v>
      </c>
      <c r="M48" s="29">
        <f t="shared" ca="1" si="8"/>
        <v>0</v>
      </c>
      <c r="N48" s="30">
        <f t="shared" ca="1" si="9"/>
        <v>-1.630865958573671E-10</v>
      </c>
      <c r="O48" s="27">
        <f t="shared" ca="1" si="7"/>
        <v>-1.6961005969166179E-10</v>
      </c>
      <c r="P48" s="57"/>
      <c r="Q48" s="34"/>
      <c r="R48" s="34"/>
      <c r="S48" s="46"/>
      <c r="T48" s="46"/>
      <c r="U48" s="46"/>
    </row>
    <row r="49" spans="1:21" ht="15" customHeight="1" x14ac:dyDescent="0.25">
      <c r="A49" s="38">
        <f t="shared" si="12"/>
        <v>35</v>
      </c>
      <c r="B49" s="5"/>
      <c r="C49" s="9">
        <f t="shared" si="13"/>
        <v>0</v>
      </c>
      <c r="D49" s="6"/>
      <c r="E49" s="7"/>
      <c r="F49" s="61">
        <f t="shared" si="14"/>
        <v>0</v>
      </c>
      <c r="G49" s="58">
        <f t="shared" ref="G49:G80" si="15">F49*$E$6</f>
        <v>0</v>
      </c>
      <c r="H49" s="31"/>
      <c r="I49" s="24">
        <f t="shared" si="11"/>
        <v>87</v>
      </c>
      <c r="J49" s="27">
        <f t="shared" ca="1" si="4"/>
        <v>0</v>
      </c>
      <c r="K49" s="32">
        <f t="shared" ca="1" si="5"/>
        <v>0</v>
      </c>
      <c r="L49" s="27">
        <f t="shared" ca="1" si="6"/>
        <v>0</v>
      </c>
      <c r="M49" s="29">
        <f t="shared" ca="1" si="8"/>
        <v>0</v>
      </c>
      <c r="N49" s="30">
        <f t="shared" ca="1" si="9"/>
        <v>-1.6961005969166179E-10</v>
      </c>
      <c r="O49" s="27">
        <f t="shared" ca="1" si="7"/>
        <v>-1.7639446207932828E-10</v>
      </c>
      <c r="P49" s="57"/>
      <c r="Q49" s="34"/>
      <c r="R49" s="34"/>
      <c r="S49" s="46"/>
      <c r="T49" s="46"/>
      <c r="U49" s="46"/>
    </row>
    <row r="50" spans="1:21" ht="15" customHeight="1" x14ac:dyDescent="0.25">
      <c r="A50" s="38">
        <f t="shared" si="12"/>
        <v>36</v>
      </c>
      <c r="B50" s="5"/>
      <c r="C50" s="9">
        <f t="shared" si="13"/>
        <v>0</v>
      </c>
      <c r="D50" s="6"/>
      <c r="E50" s="7"/>
      <c r="F50" s="61">
        <f t="shared" si="14"/>
        <v>0</v>
      </c>
      <c r="G50" s="58">
        <f t="shared" si="15"/>
        <v>0</v>
      </c>
      <c r="H50" s="31"/>
      <c r="I50" s="24">
        <f t="shared" si="11"/>
        <v>88</v>
      </c>
      <c r="J50" s="27">
        <f t="shared" ca="1" si="4"/>
        <v>0</v>
      </c>
      <c r="K50" s="32">
        <f t="shared" ca="1" si="5"/>
        <v>0</v>
      </c>
      <c r="L50" s="27">
        <f t="shared" ca="1" si="6"/>
        <v>0</v>
      </c>
      <c r="M50" s="29">
        <f t="shared" ca="1" si="8"/>
        <v>0</v>
      </c>
      <c r="N50" s="30">
        <f t="shared" ca="1" si="9"/>
        <v>-1.7639446207932828E-10</v>
      </c>
      <c r="O50" s="27">
        <f t="shared" ca="1" si="7"/>
        <v>-1.8345024056250141E-10</v>
      </c>
      <c r="P50" s="57"/>
      <c r="Q50" s="34"/>
      <c r="R50" s="34"/>
      <c r="S50" s="46"/>
      <c r="T50" s="46"/>
      <c r="U50" s="46"/>
    </row>
    <row r="51" spans="1:21" ht="15" customHeight="1" x14ac:dyDescent="0.25">
      <c r="A51" s="38">
        <f t="shared" si="12"/>
        <v>37</v>
      </c>
      <c r="B51" s="5"/>
      <c r="C51" s="9">
        <f t="shared" si="13"/>
        <v>0</v>
      </c>
      <c r="D51" s="6"/>
      <c r="E51" s="7"/>
      <c r="F51" s="61">
        <f t="shared" si="14"/>
        <v>0</v>
      </c>
      <c r="G51" s="58">
        <f t="shared" si="15"/>
        <v>0</v>
      </c>
      <c r="H51" s="31"/>
      <c r="I51" s="24">
        <f t="shared" si="11"/>
        <v>89</v>
      </c>
      <c r="J51" s="27">
        <f t="shared" ca="1" si="4"/>
        <v>0</v>
      </c>
      <c r="K51" s="32">
        <f t="shared" ca="1" si="5"/>
        <v>0</v>
      </c>
      <c r="L51" s="27">
        <f t="shared" ca="1" si="6"/>
        <v>0</v>
      </c>
      <c r="M51" s="29">
        <f t="shared" ca="1" si="8"/>
        <v>0</v>
      </c>
      <c r="N51" s="30">
        <f t="shared" ca="1" si="9"/>
        <v>-1.8345024056250141E-10</v>
      </c>
      <c r="O51" s="27">
        <f t="shared" ca="1" si="7"/>
        <v>-1.9078825018500148E-10</v>
      </c>
      <c r="P51" s="57"/>
      <c r="Q51" s="34"/>
      <c r="R51" s="34"/>
      <c r="S51" s="46"/>
      <c r="T51" s="46"/>
      <c r="U51" s="46"/>
    </row>
    <row r="52" spans="1:21" ht="15" customHeight="1" x14ac:dyDescent="0.25">
      <c r="A52" s="38">
        <f t="shared" si="12"/>
        <v>38</v>
      </c>
      <c r="B52" s="5"/>
      <c r="C52" s="9">
        <f t="shared" si="13"/>
        <v>0</v>
      </c>
      <c r="D52" s="6"/>
      <c r="E52" s="7"/>
      <c r="F52" s="61">
        <f t="shared" si="14"/>
        <v>0</v>
      </c>
      <c r="G52" s="58">
        <f t="shared" si="15"/>
        <v>0</v>
      </c>
      <c r="H52" s="31"/>
      <c r="I52" s="24">
        <f t="shared" si="11"/>
        <v>90</v>
      </c>
      <c r="J52" s="27">
        <f t="shared" ca="1" si="4"/>
        <v>0</v>
      </c>
      <c r="K52" s="32">
        <f t="shared" ca="1" si="5"/>
        <v>0</v>
      </c>
      <c r="L52" s="27">
        <f t="shared" ca="1" si="6"/>
        <v>0</v>
      </c>
      <c r="M52" s="29">
        <f t="shared" ca="1" si="8"/>
        <v>0</v>
      </c>
      <c r="N52" s="30">
        <f t="shared" ca="1" si="9"/>
        <v>-1.9078825018500148E-10</v>
      </c>
      <c r="O52" s="27">
        <f t="shared" ca="1" si="7"/>
        <v>-1.9841978019240154E-10</v>
      </c>
      <c r="P52" s="57"/>
      <c r="Q52" s="34"/>
      <c r="R52" s="34"/>
      <c r="S52" s="46"/>
      <c r="T52" s="46"/>
      <c r="U52" s="46"/>
    </row>
    <row r="53" spans="1:21" ht="15" customHeight="1" x14ac:dyDescent="0.25">
      <c r="A53" s="38">
        <f t="shared" si="12"/>
        <v>39</v>
      </c>
      <c r="B53" s="5"/>
      <c r="C53" s="9">
        <f t="shared" si="13"/>
        <v>0</v>
      </c>
      <c r="D53" s="6"/>
      <c r="E53" s="7"/>
      <c r="F53" s="61">
        <f t="shared" si="14"/>
        <v>0</v>
      </c>
      <c r="G53" s="58">
        <f t="shared" si="15"/>
        <v>0</v>
      </c>
      <c r="H53" s="31"/>
      <c r="I53" s="24">
        <f t="shared" si="11"/>
        <v>91</v>
      </c>
      <c r="J53" s="27">
        <f t="shared" ca="1" si="4"/>
        <v>0</v>
      </c>
      <c r="K53" s="32">
        <f t="shared" ca="1" si="5"/>
        <v>0</v>
      </c>
      <c r="L53" s="27">
        <f t="shared" ca="1" si="6"/>
        <v>0</v>
      </c>
      <c r="M53" s="29">
        <f t="shared" ca="1" si="8"/>
        <v>0</v>
      </c>
      <c r="N53" s="30">
        <f t="shared" ca="1" si="9"/>
        <v>-1.9841978019240154E-10</v>
      </c>
      <c r="O53" s="27">
        <f t="shared" ca="1" si="7"/>
        <v>-2.0635657140009761E-10</v>
      </c>
      <c r="P53" s="57"/>
      <c r="Q53" s="34"/>
      <c r="R53" s="34"/>
      <c r="S53" s="46"/>
      <c r="T53" s="46"/>
      <c r="U53" s="46"/>
    </row>
    <row r="54" spans="1:21" ht="15" customHeight="1" x14ac:dyDescent="0.25">
      <c r="A54" s="38">
        <f t="shared" si="12"/>
        <v>40</v>
      </c>
      <c r="B54" s="5"/>
      <c r="C54" s="9">
        <f t="shared" si="13"/>
        <v>0</v>
      </c>
      <c r="D54" s="6"/>
      <c r="E54" s="7"/>
      <c r="F54" s="61">
        <f t="shared" si="14"/>
        <v>0</v>
      </c>
      <c r="G54" s="58">
        <f t="shared" si="15"/>
        <v>0</v>
      </c>
      <c r="H54" s="31"/>
      <c r="I54" s="24">
        <f t="shared" si="11"/>
        <v>92</v>
      </c>
      <c r="J54" s="27">
        <f t="shared" ca="1" si="4"/>
        <v>0</v>
      </c>
      <c r="K54" s="32">
        <f t="shared" ca="1" si="5"/>
        <v>0</v>
      </c>
      <c r="L54" s="27">
        <f t="shared" ca="1" si="6"/>
        <v>0</v>
      </c>
      <c r="M54" s="29">
        <f t="shared" ca="1" si="8"/>
        <v>0</v>
      </c>
      <c r="N54" s="30">
        <f t="shared" ca="1" si="9"/>
        <v>-2.0635657140009761E-10</v>
      </c>
      <c r="O54" s="27">
        <f t="shared" ca="1" si="7"/>
        <v>-2.1461083425610153E-10</v>
      </c>
      <c r="P54" s="57"/>
      <c r="Q54" s="34"/>
      <c r="R54" s="34"/>
      <c r="S54" s="46"/>
      <c r="T54" s="46"/>
      <c r="U54" s="46"/>
    </row>
    <row r="55" spans="1:21" ht="15" customHeight="1" x14ac:dyDescent="0.25">
      <c r="A55" s="38">
        <f t="shared" si="12"/>
        <v>41</v>
      </c>
      <c r="B55" s="5"/>
      <c r="C55" s="9">
        <f t="shared" si="13"/>
        <v>0</v>
      </c>
      <c r="D55" s="6"/>
      <c r="E55" s="7"/>
      <c r="F55" s="61">
        <f t="shared" si="14"/>
        <v>0</v>
      </c>
      <c r="G55" s="58">
        <f t="shared" si="15"/>
        <v>0</v>
      </c>
      <c r="H55" s="31"/>
      <c r="I55" s="24">
        <f t="shared" si="11"/>
        <v>93</v>
      </c>
      <c r="J55" s="27">
        <f t="shared" ca="1" si="4"/>
        <v>0</v>
      </c>
      <c r="K55" s="32">
        <f t="shared" ca="1" si="5"/>
        <v>0</v>
      </c>
      <c r="L55" s="27">
        <f t="shared" ca="1" si="6"/>
        <v>0</v>
      </c>
      <c r="M55" s="29">
        <f t="shared" ca="1" si="8"/>
        <v>0</v>
      </c>
      <c r="N55" s="30">
        <f t="shared" ca="1" si="9"/>
        <v>-2.1461083425610153E-10</v>
      </c>
      <c r="O55" s="27">
        <f t="shared" ca="1" si="7"/>
        <v>-2.2319526762634558E-10</v>
      </c>
      <c r="P55" s="57"/>
      <c r="Q55" s="34"/>
      <c r="R55" s="34"/>
      <c r="S55" s="46"/>
      <c r="T55" s="46"/>
      <c r="U55" s="46"/>
    </row>
    <row r="56" spans="1:21" ht="15" customHeight="1" x14ac:dyDescent="0.25">
      <c r="A56" s="38">
        <f t="shared" si="12"/>
        <v>42</v>
      </c>
      <c r="B56" s="5"/>
      <c r="C56" s="9">
        <f t="shared" si="13"/>
        <v>0</v>
      </c>
      <c r="D56" s="6"/>
      <c r="E56" s="7"/>
      <c r="F56" s="61">
        <f t="shared" si="14"/>
        <v>0</v>
      </c>
      <c r="G56" s="58">
        <f t="shared" si="15"/>
        <v>0</v>
      </c>
      <c r="H56" s="31"/>
      <c r="I56" s="24">
        <f t="shared" si="11"/>
        <v>94</v>
      </c>
      <c r="J56" s="27">
        <f t="shared" ca="1" si="4"/>
        <v>0</v>
      </c>
      <c r="K56" s="32">
        <f t="shared" ca="1" si="5"/>
        <v>0</v>
      </c>
      <c r="L56" s="27">
        <f t="shared" ca="1" si="6"/>
        <v>0</v>
      </c>
      <c r="M56" s="29">
        <f t="shared" ca="1" si="8"/>
        <v>0</v>
      </c>
      <c r="N56" s="30">
        <f t="shared" ca="1" si="9"/>
        <v>-2.2319526762634558E-10</v>
      </c>
      <c r="O56" s="27">
        <f t="shared" ca="1" si="7"/>
        <v>-2.3212307833139942E-10</v>
      </c>
      <c r="P56" s="57"/>
      <c r="Q56" s="34"/>
      <c r="R56" s="34"/>
      <c r="S56" s="46"/>
      <c r="T56" s="46"/>
      <c r="U56" s="46"/>
    </row>
    <row r="57" spans="1:21" ht="15" customHeight="1" x14ac:dyDescent="0.25">
      <c r="A57" s="38">
        <f t="shared" si="12"/>
        <v>43</v>
      </c>
      <c r="B57" s="5"/>
      <c r="C57" s="9">
        <f t="shared" si="13"/>
        <v>0</v>
      </c>
      <c r="D57" s="6"/>
      <c r="E57" s="7"/>
      <c r="F57" s="61">
        <f t="shared" si="14"/>
        <v>0</v>
      </c>
      <c r="G57" s="58">
        <f t="shared" si="15"/>
        <v>0</v>
      </c>
      <c r="H57" s="31"/>
      <c r="I57" s="24">
        <f t="shared" si="11"/>
        <v>95</v>
      </c>
      <c r="J57" s="27">
        <f t="shared" ca="1" si="4"/>
        <v>0</v>
      </c>
      <c r="K57" s="32">
        <f t="shared" ca="1" si="5"/>
        <v>0</v>
      </c>
      <c r="L57" s="27">
        <f t="shared" ca="1" si="6"/>
        <v>0</v>
      </c>
      <c r="M57" s="29">
        <f t="shared" ca="1" si="8"/>
        <v>0</v>
      </c>
      <c r="N57" s="30">
        <f t="shared" ca="1" si="9"/>
        <v>-2.3212307833139942E-10</v>
      </c>
      <c r="O57" s="27">
        <f t="shared" ca="1" si="7"/>
        <v>-2.414080014646554E-10</v>
      </c>
      <c r="P57" s="57"/>
      <c r="Q57" s="34"/>
      <c r="R57" s="34"/>
      <c r="S57" s="46"/>
      <c r="T57" s="46"/>
      <c r="U57" s="46"/>
    </row>
    <row r="58" spans="1:21" ht="15" customHeight="1" x14ac:dyDescent="0.25">
      <c r="A58" s="38">
        <f t="shared" si="12"/>
        <v>44</v>
      </c>
      <c r="B58" s="5"/>
      <c r="C58" s="9">
        <f t="shared" si="13"/>
        <v>0</v>
      </c>
      <c r="D58" s="6"/>
      <c r="E58" s="7"/>
      <c r="F58" s="61">
        <f t="shared" si="14"/>
        <v>0</v>
      </c>
      <c r="G58" s="58">
        <f t="shared" si="15"/>
        <v>0</v>
      </c>
      <c r="H58" s="31"/>
      <c r="I58" s="24">
        <f>I57+1</f>
        <v>96</v>
      </c>
      <c r="J58" s="27">
        <f t="shared" ca="1" si="4"/>
        <v>0</v>
      </c>
      <c r="K58" s="32">
        <f t="shared" ca="1" si="5"/>
        <v>0</v>
      </c>
      <c r="L58" s="27">
        <f t="shared" ca="1" si="6"/>
        <v>0</v>
      </c>
      <c r="M58" s="29">
        <f t="shared" ca="1" si="8"/>
        <v>0</v>
      </c>
      <c r="N58" s="30">
        <f t="shared" ca="1" si="9"/>
        <v>-2.414080014646554E-10</v>
      </c>
      <c r="O58" s="27">
        <f t="shared" ca="1" si="7"/>
        <v>-2.5106432152324164E-10</v>
      </c>
      <c r="P58" s="57"/>
      <c r="Q58" s="34"/>
      <c r="R58" s="34"/>
      <c r="S58" s="46"/>
      <c r="T58" s="46"/>
      <c r="U58" s="46"/>
    </row>
    <row r="59" spans="1:21" ht="15" customHeight="1" x14ac:dyDescent="0.25">
      <c r="A59" s="38">
        <f t="shared" si="12"/>
        <v>45</v>
      </c>
      <c r="B59" s="5"/>
      <c r="C59" s="9">
        <f t="shared" si="13"/>
        <v>0</v>
      </c>
      <c r="D59" s="6"/>
      <c r="E59" s="7"/>
      <c r="F59" s="61">
        <f t="shared" si="14"/>
        <v>0</v>
      </c>
      <c r="G59" s="58">
        <f t="shared" si="15"/>
        <v>0</v>
      </c>
      <c r="H59" s="31"/>
      <c r="I59" s="24">
        <f>I58+1</f>
        <v>97</v>
      </c>
      <c r="J59" s="27">
        <f t="shared" ref="J59:J90" ca="1" si="16">LOOKUP((MATCH(I59,$B$15:$B$142,1)),$A$15:$A$142,$D$16:$D$142)</f>
        <v>0</v>
      </c>
      <c r="K59" s="32">
        <f t="shared" ref="K59:K90" ca="1" si="17">LOOKUP((MATCH(I59,$B$15:$B$142,1)),$A$15:$A$142,$F$16:$F$142)</f>
        <v>0</v>
      </c>
      <c r="L59" s="27">
        <f t="shared" ref="L59:L90" ca="1" si="18">LOOKUP((MATCH(I59,$B$15:$B$142,1)),$A$15:$A$142,$G$16:$G$142)</f>
        <v>0</v>
      </c>
      <c r="M59" s="29">
        <f t="shared" ca="1" si="8"/>
        <v>0</v>
      </c>
      <c r="N59" s="30">
        <f t="shared" ca="1" si="9"/>
        <v>-2.5106432152324164E-10</v>
      </c>
      <c r="O59" s="27">
        <f t="shared" ref="O59:O90" ca="1" si="19">N59*(1+$F$7)</f>
        <v>-2.6110689438417134E-10</v>
      </c>
      <c r="P59" s="57"/>
      <c r="Q59" s="34"/>
      <c r="R59" s="34"/>
      <c r="S59" s="46"/>
      <c r="T59" s="46"/>
      <c r="U59" s="46"/>
    </row>
    <row r="60" spans="1:21" ht="15" customHeight="1" x14ac:dyDescent="0.25">
      <c r="A60" s="38">
        <f t="shared" si="12"/>
        <v>46</v>
      </c>
      <c r="B60" s="5"/>
      <c r="C60" s="9">
        <f t="shared" si="13"/>
        <v>0</v>
      </c>
      <c r="D60" s="6"/>
      <c r="E60" s="7"/>
      <c r="F60" s="61">
        <f t="shared" si="14"/>
        <v>0</v>
      </c>
      <c r="G60" s="58">
        <f t="shared" si="15"/>
        <v>0</v>
      </c>
      <c r="H60" s="31"/>
      <c r="I60" s="24">
        <f t="shared" ref="I60:I66" si="20">I59+1</f>
        <v>98</v>
      </c>
      <c r="J60" s="27">
        <f t="shared" ca="1" si="16"/>
        <v>0</v>
      </c>
      <c r="K60" s="32">
        <f t="shared" ca="1" si="17"/>
        <v>0</v>
      </c>
      <c r="L60" s="27">
        <f t="shared" ca="1" si="18"/>
        <v>0</v>
      </c>
      <c r="M60" s="29">
        <f t="shared" ref="M60:M91" ca="1" si="21">L60/POWER((1+$F$7),(I60-$I$27+1))</f>
        <v>0</v>
      </c>
      <c r="N60" s="30">
        <f t="shared" ref="N60:N91" ca="1" si="22">O59-L60</f>
        <v>-2.6110689438417134E-10</v>
      </c>
      <c r="O60" s="27">
        <f t="shared" ca="1" si="19"/>
        <v>-2.7155117015953822E-10</v>
      </c>
      <c r="P60" s="57"/>
      <c r="Q60" s="34"/>
      <c r="R60" s="34"/>
      <c r="S60" s="46"/>
      <c r="T60" s="46"/>
      <c r="U60" s="46"/>
    </row>
    <row r="61" spans="1:21" ht="15" customHeight="1" x14ac:dyDescent="0.25">
      <c r="A61" s="38">
        <f t="shared" si="12"/>
        <v>47</v>
      </c>
      <c r="B61" s="5"/>
      <c r="C61" s="9">
        <f t="shared" si="13"/>
        <v>0</v>
      </c>
      <c r="D61" s="6"/>
      <c r="E61" s="7"/>
      <c r="F61" s="61">
        <f t="shared" si="14"/>
        <v>0</v>
      </c>
      <c r="G61" s="58">
        <f t="shared" si="15"/>
        <v>0</v>
      </c>
      <c r="H61" s="31"/>
      <c r="I61" s="24">
        <f t="shared" si="20"/>
        <v>99</v>
      </c>
      <c r="J61" s="27">
        <f t="shared" ca="1" si="16"/>
        <v>0</v>
      </c>
      <c r="K61" s="32">
        <f t="shared" ca="1" si="17"/>
        <v>0</v>
      </c>
      <c r="L61" s="27">
        <f t="shared" ca="1" si="18"/>
        <v>0</v>
      </c>
      <c r="M61" s="29">
        <f t="shared" ca="1" si="21"/>
        <v>0</v>
      </c>
      <c r="N61" s="30">
        <f t="shared" ca="1" si="22"/>
        <v>-2.7155117015953822E-10</v>
      </c>
      <c r="O61" s="27">
        <f t="shared" ca="1" si="19"/>
        <v>-2.8241321696591974E-10</v>
      </c>
      <c r="P61" s="57"/>
      <c r="Q61" s="34"/>
      <c r="R61" s="34"/>
      <c r="S61" s="46"/>
      <c r="T61" s="46"/>
      <c r="U61" s="46"/>
    </row>
    <row r="62" spans="1:21" ht="15" customHeight="1" x14ac:dyDescent="0.25">
      <c r="A62" s="38">
        <f t="shared" si="12"/>
        <v>48</v>
      </c>
      <c r="B62" s="5"/>
      <c r="C62" s="9">
        <f t="shared" si="13"/>
        <v>0</v>
      </c>
      <c r="D62" s="6"/>
      <c r="E62" s="7"/>
      <c r="F62" s="61">
        <f t="shared" si="14"/>
        <v>0</v>
      </c>
      <c r="G62" s="58">
        <f t="shared" si="15"/>
        <v>0</v>
      </c>
      <c r="H62" s="31"/>
      <c r="I62" s="24">
        <f t="shared" si="20"/>
        <v>100</v>
      </c>
      <c r="J62" s="27">
        <f t="shared" ca="1" si="16"/>
        <v>0</v>
      </c>
      <c r="K62" s="32">
        <f t="shared" ca="1" si="17"/>
        <v>0</v>
      </c>
      <c r="L62" s="27">
        <f t="shared" ca="1" si="18"/>
        <v>0</v>
      </c>
      <c r="M62" s="29">
        <f t="shared" ca="1" si="21"/>
        <v>0</v>
      </c>
      <c r="N62" s="30">
        <f t="shared" ca="1" si="22"/>
        <v>-2.8241321696591974E-10</v>
      </c>
      <c r="O62" s="27">
        <f t="shared" ca="1" si="19"/>
        <v>-2.9370974564455657E-10</v>
      </c>
      <c r="P62" s="57"/>
      <c r="Q62" s="34"/>
      <c r="R62" s="34"/>
      <c r="S62" s="46"/>
      <c r="T62" s="46"/>
      <c r="U62" s="46"/>
    </row>
    <row r="63" spans="1:21" ht="15" customHeight="1" x14ac:dyDescent="0.25">
      <c r="A63" s="38">
        <f t="shared" si="12"/>
        <v>49</v>
      </c>
      <c r="B63" s="5"/>
      <c r="C63" s="9">
        <f t="shared" si="13"/>
        <v>0</v>
      </c>
      <c r="D63" s="6"/>
      <c r="E63" s="7"/>
      <c r="F63" s="61">
        <f t="shared" si="14"/>
        <v>0</v>
      </c>
      <c r="G63" s="58">
        <f t="shared" si="15"/>
        <v>0</v>
      </c>
      <c r="H63" s="31"/>
      <c r="I63" s="24">
        <f t="shared" si="20"/>
        <v>101</v>
      </c>
      <c r="J63" s="27">
        <f t="shared" ca="1" si="16"/>
        <v>0</v>
      </c>
      <c r="K63" s="32">
        <f t="shared" ca="1" si="17"/>
        <v>0</v>
      </c>
      <c r="L63" s="27">
        <f t="shared" ca="1" si="18"/>
        <v>0</v>
      </c>
      <c r="M63" s="29">
        <f t="shared" ca="1" si="21"/>
        <v>0</v>
      </c>
      <c r="N63" s="30">
        <f t="shared" ca="1" si="22"/>
        <v>-2.9370974564455657E-10</v>
      </c>
      <c r="O63" s="27">
        <f t="shared" ca="1" si="19"/>
        <v>-3.0545813547033884E-10</v>
      </c>
      <c r="P63" s="57"/>
      <c r="Q63" s="34"/>
      <c r="R63" s="34"/>
      <c r="S63" s="46"/>
      <c r="T63" s="46"/>
      <c r="U63" s="46"/>
    </row>
    <row r="64" spans="1:21" ht="15" customHeight="1" x14ac:dyDescent="0.25">
      <c r="A64" s="38">
        <f t="shared" si="12"/>
        <v>50</v>
      </c>
      <c r="B64" s="5"/>
      <c r="C64" s="9">
        <f t="shared" si="13"/>
        <v>0</v>
      </c>
      <c r="D64" s="6"/>
      <c r="E64" s="7"/>
      <c r="F64" s="61">
        <f t="shared" si="14"/>
        <v>0</v>
      </c>
      <c r="G64" s="58">
        <f t="shared" si="15"/>
        <v>0</v>
      </c>
      <c r="H64" s="31"/>
      <c r="I64" s="24">
        <f t="shared" si="20"/>
        <v>102</v>
      </c>
      <c r="J64" s="27">
        <f t="shared" ca="1" si="16"/>
        <v>0</v>
      </c>
      <c r="K64" s="32">
        <f t="shared" ca="1" si="17"/>
        <v>0</v>
      </c>
      <c r="L64" s="27">
        <f t="shared" ca="1" si="18"/>
        <v>0</v>
      </c>
      <c r="M64" s="29">
        <f t="shared" ca="1" si="21"/>
        <v>0</v>
      </c>
      <c r="N64" s="30">
        <f t="shared" ca="1" si="22"/>
        <v>-3.0545813547033884E-10</v>
      </c>
      <c r="O64" s="27">
        <f t="shared" ca="1" si="19"/>
        <v>-3.176764608891524E-10</v>
      </c>
      <c r="P64" s="57"/>
      <c r="Q64" s="34"/>
      <c r="R64" s="34"/>
      <c r="S64" s="46"/>
      <c r="T64" s="46"/>
      <c r="U64" s="46"/>
    </row>
    <row r="65" spans="1:25" ht="15" customHeight="1" x14ac:dyDescent="0.25">
      <c r="A65" s="38">
        <f t="shared" si="12"/>
        <v>51</v>
      </c>
      <c r="B65" s="5"/>
      <c r="C65" s="9">
        <f t="shared" si="13"/>
        <v>0</v>
      </c>
      <c r="D65" s="6"/>
      <c r="E65" s="7"/>
      <c r="F65" s="61">
        <f t="shared" si="14"/>
        <v>0</v>
      </c>
      <c r="G65" s="58">
        <f t="shared" si="15"/>
        <v>0</v>
      </c>
      <c r="H65" s="31"/>
      <c r="I65" s="24">
        <f t="shared" si="20"/>
        <v>103</v>
      </c>
      <c r="J65" s="27">
        <f t="shared" ca="1" si="16"/>
        <v>0</v>
      </c>
      <c r="K65" s="32">
        <f t="shared" ca="1" si="17"/>
        <v>0</v>
      </c>
      <c r="L65" s="27">
        <f t="shared" ca="1" si="18"/>
        <v>0</v>
      </c>
      <c r="M65" s="29">
        <f t="shared" ca="1" si="21"/>
        <v>0</v>
      </c>
      <c r="N65" s="30">
        <f t="shared" ca="1" si="22"/>
        <v>-3.176764608891524E-10</v>
      </c>
      <c r="O65" s="27">
        <f t="shared" ca="1" si="19"/>
        <v>-3.3038351932471851E-10</v>
      </c>
      <c r="P65" s="57"/>
      <c r="Q65" s="34"/>
      <c r="R65" s="34"/>
      <c r="S65" s="46"/>
      <c r="T65" s="46"/>
      <c r="U65" s="46"/>
    </row>
    <row r="66" spans="1:25" ht="15" customHeight="1" x14ac:dyDescent="0.25">
      <c r="A66" s="38">
        <f t="shared" si="12"/>
        <v>52</v>
      </c>
      <c r="B66" s="5"/>
      <c r="C66" s="9">
        <f t="shared" si="13"/>
        <v>0</v>
      </c>
      <c r="D66" s="6"/>
      <c r="E66" s="7"/>
      <c r="F66" s="61">
        <f t="shared" si="14"/>
        <v>0</v>
      </c>
      <c r="G66" s="58">
        <f t="shared" si="15"/>
        <v>0</v>
      </c>
      <c r="H66" s="31"/>
      <c r="I66" s="24">
        <f t="shared" si="20"/>
        <v>104</v>
      </c>
      <c r="J66" s="27">
        <f t="shared" ca="1" si="16"/>
        <v>0</v>
      </c>
      <c r="K66" s="32">
        <f t="shared" ca="1" si="17"/>
        <v>0</v>
      </c>
      <c r="L66" s="27">
        <f t="shared" ca="1" si="18"/>
        <v>0</v>
      </c>
      <c r="M66" s="29">
        <f t="shared" ca="1" si="21"/>
        <v>0</v>
      </c>
      <c r="N66" s="30">
        <f t="shared" ca="1" si="22"/>
        <v>-3.3038351932471851E-10</v>
      </c>
      <c r="O66" s="27">
        <f t="shared" ca="1" si="19"/>
        <v>-3.4359886009770727E-10</v>
      </c>
      <c r="P66" s="57"/>
      <c r="Q66" s="34"/>
      <c r="R66" s="34"/>
      <c r="S66" s="46"/>
      <c r="T66" s="46"/>
      <c r="U66" s="46"/>
    </row>
    <row r="67" spans="1:25" ht="15" customHeight="1" x14ac:dyDescent="0.25">
      <c r="A67" s="38">
        <f t="shared" si="12"/>
        <v>53</v>
      </c>
      <c r="B67" s="5"/>
      <c r="C67" s="9">
        <f t="shared" si="13"/>
        <v>0</v>
      </c>
      <c r="D67" s="6"/>
      <c r="E67" s="7"/>
      <c r="F67" s="61">
        <f t="shared" si="14"/>
        <v>0</v>
      </c>
      <c r="G67" s="58">
        <f t="shared" si="15"/>
        <v>0</v>
      </c>
      <c r="H67" s="31"/>
      <c r="I67" s="24">
        <f>I66+1</f>
        <v>105</v>
      </c>
      <c r="J67" s="27">
        <f t="shared" ca="1" si="16"/>
        <v>0</v>
      </c>
      <c r="K67" s="32">
        <f t="shared" ca="1" si="17"/>
        <v>0</v>
      </c>
      <c r="L67" s="27">
        <f t="shared" ca="1" si="18"/>
        <v>0</v>
      </c>
      <c r="M67" s="29">
        <f t="shared" ca="1" si="21"/>
        <v>0</v>
      </c>
      <c r="N67" s="30">
        <f t="shared" ca="1" si="22"/>
        <v>-3.4359886009770727E-10</v>
      </c>
      <c r="O67" s="27">
        <f t="shared" ca="1" si="19"/>
        <v>-3.5734281450161557E-10</v>
      </c>
      <c r="P67" s="57"/>
      <c r="Q67" s="34"/>
      <c r="R67" s="34"/>
      <c r="S67" s="34"/>
      <c r="T67" s="34"/>
      <c r="U67" s="34"/>
    </row>
    <row r="68" spans="1:25" ht="15" customHeight="1" x14ac:dyDescent="0.25">
      <c r="A68" s="38">
        <f t="shared" si="12"/>
        <v>54</v>
      </c>
      <c r="B68" s="5"/>
      <c r="C68" s="9">
        <f t="shared" si="13"/>
        <v>0</v>
      </c>
      <c r="D68" s="6"/>
      <c r="E68" s="7"/>
      <c r="F68" s="61">
        <f t="shared" si="14"/>
        <v>0</v>
      </c>
      <c r="G68" s="58">
        <f t="shared" si="15"/>
        <v>0</v>
      </c>
      <c r="H68" s="31"/>
      <c r="I68" s="24">
        <f t="shared" ref="I68:I83" si="23">I67+1</f>
        <v>106</v>
      </c>
      <c r="J68" s="27">
        <f t="shared" ca="1" si="16"/>
        <v>0</v>
      </c>
      <c r="K68" s="32">
        <f t="shared" ca="1" si="17"/>
        <v>0</v>
      </c>
      <c r="L68" s="27">
        <f t="shared" ca="1" si="18"/>
        <v>0</v>
      </c>
      <c r="M68" s="29">
        <f t="shared" ca="1" si="21"/>
        <v>0</v>
      </c>
      <c r="N68" s="30">
        <f t="shared" ca="1" si="22"/>
        <v>-3.5734281450161557E-10</v>
      </c>
      <c r="O68" s="27">
        <f t="shared" ca="1" si="19"/>
        <v>-3.716365270816802E-10</v>
      </c>
      <c r="P68" s="63"/>
      <c r="Q68" s="63"/>
      <c r="R68" s="63"/>
      <c r="S68" s="63"/>
      <c r="T68" s="34"/>
      <c r="U68" s="34"/>
    </row>
    <row r="69" spans="1:25" ht="15" customHeight="1" x14ac:dyDescent="0.25">
      <c r="A69" s="38">
        <f t="shared" si="12"/>
        <v>55</v>
      </c>
      <c r="B69" s="5"/>
      <c r="C69" s="9">
        <f t="shared" si="13"/>
        <v>0</v>
      </c>
      <c r="D69" s="6"/>
      <c r="E69" s="7"/>
      <c r="F69" s="61">
        <f t="shared" si="14"/>
        <v>0</v>
      </c>
      <c r="G69" s="58">
        <f t="shared" si="15"/>
        <v>0</v>
      </c>
      <c r="H69" s="31"/>
      <c r="I69" s="24">
        <f t="shared" si="23"/>
        <v>107</v>
      </c>
      <c r="J69" s="27">
        <f t="shared" ca="1" si="16"/>
        <v>0</v>
      </c>
      <c r="K69" s="32">
        <f t="shared" ca="1" si="17"/>
        <v>0</v>
      </c>
      <c r="L69" s="27">
        <f t="shared" ca="1" si="18"/>
        <v>0</v>
      </c>
      <c r="M69" s="29">
        <f t="shared" ca="1" si="21"/>
        <v>0</v>
      </c>
      <c r="N69" s="30">
        <f t="shared" ca="1" si="22"/>
        <v>-3.716365270816802E-10</v>
      </c>
      <c r="O69" s="27">
        <f t="shared" ca="1" si="19"/>
        <v>-3.8650198816494741E-10</v>
      </c>
      <c r="P69" s="63"/>
      <c r="Q69" s="63"/>
      <c r="R69" s="63"/>
      <c r="S69" s="63"/>
      <c r="T69" s="34"/>
      <c r="U69" s="34"/>
    </row>
    <row r="70" spans="1:25" ht="15" customHeight="1" x14ac:dyDescent="0.25">
      <c r="A70" s="38">
        <f t="shared" si="12"/>
        <v>56</v>
      </c>
      <c r="B70" s="5"/>
      <c r="C70" s="9">
        <f t="shared" si="13"/>
        <v>0</v>
      </c>
      <c r="D70" s="6"/>
      <c r="E70" s="7"/>
      <c r="F70" s="61">
        <f t="shared" si="14"/>
        <v>0</v>
      </c>
      <c r="G70" s="58">
        <f t="shared" si="15"/>
        <v>0</v>
      </c>
      <c r="H70" s="31"/>
      <c r="I70" s="24">
        <f t="shared" si="23"/>
        <v>108</v>
      </c>
      <c r="J70" s="27">
        <f t="shared" ca="1" si="16"/>
        <v>0</v>
      </c>
      <c r="K70" s="32">
        <f t="shared" ca="1" si="17"/>
        <v>0</v>
      </c>
      <c r="L70" s="27">
        <f t="shared" ca="1" si="18"/>
        <v>0</v>
      </c>
      <c r="M70" s="29">
        <f t="shared" ca="1" si="21"/>
        <v>0</v>
      </c>
      <c r="N70" s="30">
        <f t="shared" ca="1" si="22"/>
        <v>-3.8650198816494741E-10</v>
      </c>
      <c r="O70" s="27">
        <f t="shared" ca="1" si="19"/>
        <v>-4.0196206769154534E-10</v>
      </c>
      <c r="P70" s="64"/>
      <c r="Q70" s="64"/>
      <c r="R70" s="64"/>
      <c r="S70" s="65"/>
      <c r="T70" s="281"/>
      <c r="U70" s="281"/>
      <c r="V70" s="66"/>
      <c r="W70" s="66"/>
      <c r="X70" s="66"/>
      <c r="Y70" s="66"/>
    </row>
    <row r="71" spans="1:25" ht="15" customHeight="1" x14ac:dyDescent="0.25">
      <c r="A71" s="38">
        <f t="shared" si="12"/>
        <v>57</v>
      </c>
      <c r="B71" s="5"/>
      <c r="C71" s="9">
        <f t="shared" si="13"/>
        <v>0</v>
      </c>
      <c r="D71" s="6"/>
      <c r="E71" s="7"/>
      <c r="F71" s="61">
        <f t="shared" si="14"/>
        <v>0</v>
      </c>
      <c r="G71" s="58">
        <f t="shared" si="15"/>
        <v>0</v>
      </c>
      <c r="H71" s="31"/>
      <c r="I71" s="24">
        <f t="shared" si="23"/>
        <v>109</v>
      </c>
      <c r="J71" s="27">
        <f t="shared" ca="1" si="16"/>
        <v>0</v>
      </c>
      <c r="K71" s="32">
        <f t="shared" ca="1" si="17"/>
        <v>0</v>
      </c>
      <c r="L71" s="27">
        <f t="shared" ca="1" si="18"/>
        <v>0</v>
      </c>
      <c r="M71" s="29">
        <f t="shared" ca="1" si="21"/>
        <v>0</v>
      </c>
      <c r="N71" s="30">
        <f t="shared" ca="1" si="22"/>
        <v>-4.0196206769154534E-10</v>
      </c>
      <c r="O71" s="27">
        <f t="shared" ca="1" si="19"/>
        <v>-4.1804055039920714E-10</v>
      </c>
      <c r="P71" s="282"/>
      <c r="Q71" s="282"/>
      <c r="R71" s="64"/>
      <c r="S71" s="67"/>
      <c r="T71" s="67"/>
      <c r="U71" s="67"/>
      <c r="V71" s="66"/>
      <c r="W71" s="66"/>
      <c r="X71" s="66"/>
      <c r="Y71" s="66"/>
    </row>
    <row r="72" spans="1:25" ht="15" customHeight="1" x14ac:dyDescent="0.25">
      <c r="A72" s="38">
        <f t="shared" si="12"/>
        <v>58</v>
      </c>
      <c r="B72" s="5"/>
      <c r="C72" s="9">
        <f t="shared" si="13"/>
        <v>0</v>
      </c>
      <c r="D72" s="6"/>
      <c r="E72" s="7"/>
      <c r="F72" s="61">
        <f t="shared" si="14"/>
        <v>0</v>
      </c>
      <c r="G72" s="58">
        <f t="shared" si="15"/>
        <v>0</v>
      </c>
      <c r="H72" s="31"/>
      <c r="I72" s="24">
        <f t="shared" si="23"/>
        <v>110</v>
      </c>
      <c r="J72" s="27">
        <f t="shared" ca="1" si="16"/>
        <v>0</v>
      </c>
      <c r="K72" s="32">
        <f t="shared" ca="1" si="17"/>
        <v>0</v>
      </c>
      <c r="L72" s="27">
        <f t="shared" ca="1" si="18"/>
        <v>0</v>
      </c>
      <c r="M72" s="29">
        <f t="shared" ca="1" si="21"/>
        <v>0</v>
      </c>
      <c r="N72" s="30">
        <f t="shared" ca="1" si="22"/>
        <v>-4.1804055039920714E-10</v>
      </c>
      <c r="O72" s="27">
        <f t="shared" ca="1" si="19"/>
        <v>-4.3476217241517544E-10</v>
      </c>
      <c r="P72" s="2"/>
      <c r="Q72" s="2"/>
      <c r="R72" s="64"/>
      <c r="S72" s="67"/>
      <c r="T72" s="67"/>
      <c r="U72" s="67"/>
      <c r="V72" s="66"/>
      <c r="W72" s="66"/>
      <c r="X72" s="66"/>
      <c r="Y72" s="66"/>
    </row>
    <row r="73" spans="1:25" ht="15" customHeight="1" x14ac:dyDescent="0.25">
      <c r="A73" s="38">
        <f t="shared" si="12"/>
        <v>59</v>
      </c>
      <c r="B73" s="5"/>
      <c r="C73" s="9">
        <f t="shared" si="13"/>
        <v>0</v>
      </c>
      <c r="D73" s="6"/>
      <c r="E73" s="7"/>
      <c r="F73" s="61">
        <f t="shared" si="14"/>
        <v>0</v>
      </c>
      <c r="G73" s="58">
        <f t="shared" si="15"/>
        <v>0</v>
      </c>
      <c r="H73" s="31"/>
      <c r="I73" s="24">
        <f t="shared" si="23"/>
        <v>111</v>
      </c>
      <c r="J73" s="27">
        <f t="shared" ca="1" si="16"/>
        <v>0</v>
      </c>
      <c r="K73" s="32">
        <f t="shared" ca="1" si="17"/>
        <v>0</v>
      </c>
      <c r="L73" s="27">
        <f t="shared" ca="1" si="18"/>
        <v>0</v>
      </c>
      <c r="M73" s="29">
        <f t="shared" ca="1" si="21"/>
        <v>0</v>
      </c>
      <c r="N73" s="30">
        <f t="shared" ca="1" si="22"/>
        <v>-4.3476217241517544E-10</v>
      </c>
      <c r="O73" s="27">
        <f t="shared" ca="1" si="19"/>
        <v>-4.5215265931178247E-10</v>
      </c>
      <c r="P73" s="68"/>
      <c r="Q73" s="68"/>
      <c r="R73" s="64"/>
      <c r="S73" s="67"/>
      <c r="T73" s="67"/>
      <c r="U73" s="67"/>
      <c r="V73" s="66"/>
      <c r="W73" s="66"/>
      <c r="X73" s="66"/>
      <c r="Y73" s="66"/>
    </row>
    <row r="74" spans="1:25" ht="15" customHeight="1" x14ac:dyDescent="0.25">
      <c r="A74" s="38">
        <f t="shared" si="12"/>
        <v>60</v>
      </c>
      <c r="B74" s="5"/>
      <c r="C74" s="9">
        <f t="shared" si="13"/>
        <v>0</v>
      </c>
      <c r="D74" s="6"/>
      <c r="E74" s="7"/>
      <c r="F74" s="61">
        <f t="shared" si="14"/>
        <v>0</v>
      </c>
      <c r="G74" s="58">
        <f t="shared" si="15"/>
        <v>0</v>
      </c>
      <c r="H74" s="31"/>
      <c r="I74" s="24">
        <f t="shared" si="23"/>
        <v>112</v>
      </c>
      <c r="J74" s="27">
        <f t="shared" ca="1" si="16"/>
        <v>0</v>
      </c>
      <c r="K74" s="32">
        <f t="shared" ca="1" si="17"/>
        <v>0</v>
      </c>
      <c r="L74" s="27">
        <f t="shared" ca="1" si="18"/>
        <v>0</v>
      </c>
      <c r="M74" s="29">
        <f t="shared" ca="1" si="21"/>
        <v>0</v>
      </c>
      <c r="N74" s="30">
        <f t="shared" ca="1" si="22"/>
        <v>-4.5215265931178247E-10</v>
      </c>
      <c r="O74" s="27">
        <f t="shared" ca="1" si="19"/>
        <v>-4.7023876568425383E-10</v>
      </c>
      <c r="P74" s="68"/>
      <c r="Q74" s="68"/>
      <c r="R74" s="64"/>
      <c r="S74" s="67"/>
      <c r="T74" s="67"/>
      <c r="U74" s="67"/>
      <c r="V74" s="66"/>
      <c r="W74" s="66"/>
      <c r="X74" s="66"/>
      <c r="Y74" s="66"/>
    </row>
    <row r="75" spans="1:25" ht="15" customHeight="1" x14ac:dyDescent="0.25">
      <c r="A75" s="38">
        <f t="shared" si="12"/>
        <v>61</v>
      </c>
      <c r="B75" s="5"/>
      <c r="C75" s="9">
        <f t="shared" si="13"/>
        <v>0</v>
      </c>
      <c r="D75" s="6"/>
      <c r="E75" s="7"/>
      <c r="F75" s="61">
        <f t="shared" si="14"/>
        <v>0</v>
      </c>
      <c r="G75" s="58">
        <f t="shared" si="15"/>
        <v>0</v>
      </c>
      <c r="H75" s="31"/>
      <c r="I75" s="24">
        <f t="shared" si="23"/>
        <v>113</v>
      </c>
      <c r="J75" s="27">
        <f t="shared" ca="1" si="16"/>
        <v>0</v>
      </c>
      <c r="K75" s="32">
        <f t="shared" ca="1" si="17"/>
        <v>0</v>
      </c>
      <c r="L75" s="27">
        <f t="shared" ca="1" si="18"/>
        <v>0</v>
      </c>
      <c r="M75" s="29">
        <f t="shared" ca="1" si="21"/>
        <v>0</v>
      </c>
      <c r="N75" s="30">
        <f t="shared" ca="1" si="22"/>
        <v>-4.7023876568425383E-10</v>
      </c>
      <c r="O75" s="27">
        <f t="shared" ca="1" si="19"/>
        <v>-4.8904831631162403E-10</v>
      </c>
      <c r="P75" s="68"/>
      <c r="Q75" s="68"/>
      <c r="R75" s="64"/>
      <c r="S75" s="67"/>
      <c r="T75" s="67"/>
      <c r="U75" s="67"/>
      <c r="V75" s="66"/>
      <c r="W75" s="66"/>
      <c r="X75" s="66"/>
      <c r="Y75" s="66"/>
    </row>
    <row r="76" spans="1:25" ht="15" customHeight="1" x14ac:dyDescent="0.25">
      <c r="A76" s="38">
        <f t="shared" si="12"/>
        <v>62</v>
      </c>
      <c r="B76" s="5"/>
      <c r="C76" s="9">
        <f t="shared" si="13"/>
        <v>0</v>
      </c>
      <c r="D76" s="6"/>
      <c r="E76" s="7"/>
      <c r="F76" s="61">
        <f t="shared" si="14"/>
        <v>0</v>
      </c>
      <c r="G76" s="58">
        <f t="shared" si="15"/>
        <v>0</v>
      </c>
      <c r="H76" s="31"/>
      <c r="I76" s="24">
        <f t="shared" si="23"/>
        <v>114</v>
      </c>
      <c r="J76" s="27">
        <f t="shared" ca="1" si="16"/>
        <v>0</v>
      </c>
      <c r="K76" s="32">
        <f t="shared" ca="1" si="17"/>
        <v>0</v>
      </c>
      <c r="L76" s="27">
        <f t="shared" ca="1" si="18"/>
        <v>0</v>
      </c>
      <c r="M76" s="29">
        <f t="shared" ca="1" si="21"/>
        <v>0</v>
      </c>
      <c r="N76" s="30">
        <f t="shared" ca="1" si="22"/>
        <v>-4.8904831631162403E-10</v>
      </c>
      <c r="O76" s="27">
        <f t="shared" ca="1" si="19"/>
        <v>-5.0861024896408898E-10</v>
      </c>
      <c r="P76" s="68"/>
      <c r="Q76" s="68"/>
      <c r="R76" s="64"/>
      <c r="S76" s="67"/>
      <c r="T76" s="67"/>
      <c r="U76" s="67"/>
      <c r="V76" s="66"/>
      <c r="W76" s="66"/>
      <c r="X76" s="66"/>
      <c r="Y76" s="66"/>
    </row>
    <row r="77" spans="1:25" ht="15" customHeight="1" x14ac:dyDescent="0.25">
      <c r="A77" s="38">
        <f t="shared" si="12"/>
        <v>63</v>
      </c>
      <c r="B77" s="5"/>
      <c r="C77" s="9">
        <f t="shared" si="13"/>
        <v>0</v>
      </c>
      <c r="D77" s="6"/>
      <c r="E77" s="7"/>
      <c r="F77" s="61">
        <f t="shared" si="14"/>
        <v>0</v>
      </c>
      <c r="G77" s="58">
        <f t="shared" si="15"/>
        <v>0</v>
      </c>
      <c r="H77" s="31"/>
      <c r="I77" s="24">
        <f t="shared" si="23"/>
        <v>115</v>
      </c>
      <c r="J77" s="27">
        <f t="shared" ca="1" si="16"/>
        <v>0</v>
      </c>
      <c r="K77" s="32">
        <f t="shared" ca="1" si="17"/>
        <v>0</v>
      </c>
      <c r="L77" s="27">
        <f t="shared" ca="1" si="18"/>
        <v>0</v>
      </c>
      <c r="M77" s="29">
        <f t="shared" ca="1" si="21"/>
        <v>0</v>
      </c>
      <c r="N77" s="30">
        <f t="shared" ca="1" si="22"/>
        <v>-5.0861024896408898E-10</v>
      </c>
      <c r="O77" s="27">
        <f t="shared" ca="1" si="19"/>
        <v>-5.2895465892265256E-10</v>
      </c>
      <c r="P77" s="68"/>
      <c r="Q77" s="68"/>
      <c r="R77" s="64"/>
      <c r="S77" s="67"/>
      <c r="T77" s="67"/>
      <c r="U77" s="67"/>
      <c r="V77" s="66"/>
      <c r="W77" s="66"/>
      <c r="X77" s="66"/>
      <c r="Y77" s="66"/>
    </row>
    <row r="78" spans="1:25" ht="15" customHeight="1" x14ac:dyDescent="0.25">
      <c r="A78" s="38">
        <f t="shared" si="12"/>
        <v>64</v>
      </c>
      <c r="B78" s="5"/>
      <c r="C78" s="9">
        <f t="shared" si="13"/>
        <v>0</v>
      </c>
      <c r="D78" s="6"/>
      <c r="E78" s="7"/>
      <c r="F78" s="61">
        <f t="shared" si="14"/>
        <v>0</v>
      </c>
      <c r="G78" s="58">
        <f t="shared" si="15"/>
        <v>0</v>
      </c>
      <c r="H78" s="31"/>
      <c r="I78" s="24">
        <f t="shared" si="23"/>
        <v>116</v>
      </c>
      <c r="J78" s="27">
        <f t="shared" ca="1" si="16"/>
        <v>0</v>
      </c>
      <c r="K78" s="32">
        <f t="shared" ca="1" si="17"/>
        <v>0</v>
      </c>
      <c r="L78" s="27">
        <f t="shared" ca="1" si="18"/>
        <v>0</v>
      </c>
      <c r="M78" s="29">
        <f t="shared" ca="1" si="21"/>
        <v>0</v>
      </c>
      <c r="N78" s="30">
        <f t="shared" ca="1" si="22"/>
        <v>-5.2895465892265256E-10</v>
      </c>
      <c r="O78" s="27">
        <f t="shared" ca="1" si="19"/>
        <v>-5.5011284527955865E-10</v>
      </c>
      <c r="P78" s="68"/>
      <c r="Q78" s="68"/>
      <c r="R78" s="64"/>
      <c r="S78" s="67"/>
      <c r="T78" s="67"/>
      <c r="U78" s="67"/>
      <c r="V78" s="66"/>
      <c r="W78" s="66"/>
      <c r="X78" s="66"/>
      <c r="Y78" s="66"/>
    </row>
    <row r="79" spans="1:25" ht="15" customHeight="1" x14ac:dyDescent="0.25">
      <c r="A79" s="38">
        <f t="shared" si="12"/>
        <v>65</v>
      </c>
      <c r="B79" s="5"/>
      <c r="C79" s="9">
        <f t="shared" si="13"/>
        <v>0</v>
      </c>
      <c r="D79" s="6"/>
      <c r="E79" s="7"/>
      <c r="F79" s="61">
        <f t="shared" si="14"/>
        <v>0</v>
      </c>
      <c r="G79" s="58">
        <f t="shared" si="15"/>
        <v>0</v>
      </c>
      <c r="H79" s="31"/>
      <c r="I79" s="24">
        <f t="shared" si="23"/>
        <v>117</v>
      </c>
      <c r="J79" s="27">
        <f t="shared" ca="1" si="16"/>
        <v>0</v>
      </c>
      <c r="K79" s="32">
        <f t="shared" ca="1" si="17"/>
        <v>0</v>
      </c>
      <c r="L79" s="27">
        <f t="shared" ca="1" si="18"/>
        <v>0</v>
      </c>
      <c r="M79" s="29">
        <f t="shared" ca="1" si="21"/>
        <v>0</v>
      </c>
      <c r="N79" s="30">
        <f t="shared" ca="1" si="22"/>
        <v>-5.5011284527955865E-10</v>
      </c>
      <c r="O79" s="27">
        <f t="shared" ca="1" si="19"/>
        <v>-5.7211735909074106E-10</v>
      </c>
      <c r="P79" s="68"/>
      <c r="Q79" s="68"/>
      <c r="R79" s="64"/>
      <c r="S79" s="67"/>
      <c r="T79" s="67"/>
      <c r="U79" s="67"/>
      <c r="V79" s="66"/>
      <c r="W79" s="66"/>
      <c r="X79" s="66"/>
      <c r="Y79" s="66"/>
    </row>
    <row r="80" spans="1:25" ht="15" customHeight="1" x14ac:dyDescent="0.25">
      <c r="A80" s="38">
        <f t="shared" ref="A80:A110" si="24">A79+1</f>
        <v>66</v>
      </c>
      <c r="B80" s="5"/>
      <c r="C80" s="9">
        <f t="shared" ref="C80:C110" si="25">B80-B79</f>
        <v>0</v>
      </c>
      <c r="D80" s="6"/>
      <c r="E80" s="7"/>
      <c r="F80" s="61">
        <f t="shared" ref="F80:F110" si="26">IF(D80&gt;0,((1-E80)*F79)+(E80*D80),0)</f>
        <v>0</v>
      </c>
      <c r="G80" s="58">
        <f t="shared" si="15"/>
        <v>0</v>
      </c>
      <c r="H80" s="31"/>
      <c r="I80" s="24">
        <f t="shared" si="23"/>
        <v>118</v>
      </c>
      <c r="J80" s="27">
        <f t="shared" ca="1" si="16"/>
        <v>0</v>
      </c>
      <c r="K80" s="32">
        <f t="shared" ca="1" si="17"/>
        <v>0</v>
      </c>
      <c r="L80" s="27">
        <f t="shared" ca="1" si="18"/>
        <v>0</v>
      </c>
      <c r="M80" s="29">
        <f t="shared" ca="1" si="21"/>
        <v>0</v>
      </c>
      <c r="N80" s="30">
        <f t="shared" ca="1" si="22"/>
        <v>-5.7211735909074106E-10</v>
      </c>
      <c r="O80" s="27">
        <f t="shared" ca="1" si="19"/>
        <v>-5.950020534543707E-10</v>
      </c>
      <c r="P80" s="281"/>
      <c r="Q80" s="281"/>
      <c r="R80" s="64"/>
      <c r="S80" s="67"/>
      <c r="T80" s="67"/>
      <c r="U80" s="67"/>
      <c r="V80" s="66"/>
      <c r="W80" s="66"/>
      <c r="X80" s="66"/>
      <c r="Y80" s="66"/>
    </row>
    <row r="81" spans="1:25" ht="15" customHeight="1" x14ac:dyDescent="0.25">
      <c r="A81" s="38">
        <f t="shared" si="24"/>
        <v>67</v>
      </c>
      <c r="B81" s="5"/>
      <c r="C81" s="9">
        <f t="shared" si="25"/>
        <v>0</v>
      </c>
      <c r="D81" s="6"/>
      <c r="E81" s="7"/>
      <c r="F81" s="61">
        <f t="shared" si="26"/>
        <v>0</v>
      </c>
      <c r="G81" s="58">
        <f t="shared" ref="G81:G110" si="27">F81*$E$6</f>
        <v>0</v>
      </c>
      <c r="H81" s="31"/>
      <c r="I81" s="24">
        <f t="shared" si="23"/>
        <v>119</v>
      </c>
      <c r="J81" s="27">
        <f t="shared" ca="1" si="16"/>
        <v>0</v>
      </c>
      <c r="K81" s="32">
        <f t="shared" ca="1" si="17"/>
        <v>0</v>
      </c>
      <c r="L81" s="27">
        <f t="shared" ca="1" si="18"/>
        <v>0</v>
      </c>
      <c r="M81" s="29">
        <f t="shared" ca="1" si="21"/>
        <v>0</v>
      </c>
      <c r="N81" s="30">
        <f t="shared" ca="1" si="22"/>
        <v>-5.950020534543707E-10</v>
      </c>
      <c r="O81" s="27">
        <f t="shared" ca="1" si="19"/>
        <v>-6.1880213559254553E-10</v>
      </c>
      <c r="P81" s="281"/>
      <c r="Q81" s="281"/>
      <c r="R81" s="64"/>
      <c r="S81" s="67"/>
      <c r="T81" s="67"/>
      <c r="U81" s="67"/>
      <c r="V81" s="66"/>
      <c r="W81" s="66"/>
      <c r="X81" s="66"/>
      <c r="Y81" s="66"/>
    </row>
    <row r="82" spans="1:25" ht="15" customHeight="1" x14ac:dyDescent="0.25">
      <c r="A82" s="38">
        <f t="shared" si="24"/>
        <v>68</v>
      </c>
      <c r="B82" s="5"/>
      <c r="C82" s="9">
        <f t="shared" si="25"/>
        <v>0</v>
      </c>
      <c r="D82" s="6"/>
      <c r="E82" s="7"/>
      <c r="F82" s="61">
        <f t="shared" si="26"/>
        <v>0</v>
      </c>
      <c r="G82" s="58">
        <f t="shared" si="27"/>
        <v>0</v>
      </c>
      <c r="H82" s="31"/>
      <c r="I82" s="24">
        <f t="shared" si="23"/>
        <v>120</v>
      </c>
      <c r="J82" s="27">
        <f t="shared" ca="1" si="16"/>
        <v>0</v>
      </c>
      <c r="K82" s="32">
        <f t="shared" ca="1" si="17"/>
        <v>0</v>
      </c>
      <c r="L82" s="27">
        <f t="shared" ca="1" si="18"/>
        <v>0</v>
      </c>
      <c r="M82" s="29">
        <f t="shared" ca="1" si="21"/>
        <v>0</v>
      </c>
      <c r="N82" s="30">
        <f t="shared" ca="1" si="22"/>
        <v>-6.1880213559254553E-10</v>
      </c>
      <c r="O82" s="27">
        <f t="shared" ca="1" si="19"/>
        <v>-6.4355422101624742E-10</v>
      </c>
      <c r="P82" s="281"/>
      <c r="Q82" s="281"/>
      <c r="R82" s="64"/>
      <c r="S82" s="67"/>
      <c r="T82" s="67"/>
      <c r="U82" s="67"/>
      <c r="V82" s="66"/>
      <c r="W82" s="66"/>
      <c r="X82" s="66"/>
      <c r="Y82" s="66"/>
    </row>
    <row r="83" spans="1:25" ht="15" customHeight="1" x14ac:dyDescent="0.25">
      <c r="A83" s="38">
        <f t="shared" si="24"/>
        <v>69</v>
      </c>
      <c r="B83" s="5"/>
      <c r="C83" s="9">
        <f t="shared" si="25"/>
        <v>0</v>
      </c>
      <c r="D83" s="6"/>
      <c r="E83" s="7"/>
      <c r="F83" s="61">
        <f t="shared" si="26"/>
        <v>0</v>
      </c>
      <c r="G83" s="58">
        <f t="shared" si="27"/>
        <v>0</v>
      </c>
      <c r="H83" s="31"/>
      <c r="I83" s="24">
        <f t="shared" si="23"/>
        <v>121</v>
      </c>
      <c r="J83" s="27">
        <f t="shared" ca="1" si="16"/>
        <v>0</v>
      </c>
      <c r="K83" s="32">
        <f t="shared" ca="1" si="17"/>
        <v>0</v>
      </c>
      <c r="L83" s="27">
        <f t="shared" ca="1" si="18"/>
        <v>0</v>
      </c>
      <c r="M83" s="29">
        <f t="shared" ca="1" si="21"/>
        <v>0</v>
      </c>
      <c r="N83" s="30">
        <f t="shared" ca="1" si="22"/>
        <v>-6.4355422101624742E-10</v>
      </c>
      <c r="O83" s="27">
        <f t="shared" ca="1" si="19"/>
        <v>-6.6929638985689734E-10</v>
      </c>
      <c r="P83" s="281"/>
      <c r="Q83" s="281"/>
      <c r="R83" s="64"/>
      <c r="S83" s="67"/>
      <c r="T83" s="67"/>
      <c r="U83" s="67"/>
      <c r="V83" s="66"/>
      <c r="W83" s="66"/>
      <c r="X83" s="66"/>
      <c r="Y83" s="66"/>
    </row>
    <row r="84" spans="1:25" ht="15" customHeight="1" x14ac:dyDescent="0.25">
      <c r="A84" s="38">
        <f t="shared" si="24"/>
        <v>70</v>
      </c>
      <c r="B84" s="5"/>
      <c r="C84" s="9">
        <f t="shared" si="25"/>
        <v>0</v>
      </c>
      <c r="D84" s="6"/>
      <c r="E84" s="7"/>
      <c r="F84" s="61">
        <f t="shared" si="26"/>
        <v>0</v>
      </c>
      <c r="G84" s="58">
        <f t="shared" si="27"/>
        <v>0</v>
      </c>
      <c r="H84" s="31"/>
      <c r="I84" s="24">
        <f>I83+1</f>
        <v>122</v>
      </c>
      <c r="J84" s="27">
        <f t="shared" ca="1" si="16"/>
        <v>0</v>
      </c>
      <c r="K84" s="32">
        <f t="shared" ca="1" si="17"/>
        <v>0</v>
      </c>
      <c r="L84" s="27">
        <f t="shared" ca="1" si="18"/>
        <v>0</v>
      </c>
      <c r="M84" s="29">
        <f t="shared" ca="1" si="21"/>
        <v>0</v>
      </c>
      <c r="N84" s="30">
        <f t="shared" ca="1" si="22"/>
        <v>-6.6929638985689734E-10</v>
      </c>
      <c r="O84" s="27">
        <f t="shared" ca="1" si="19"/>
        <v>-6.9606824545117325E-10</v>
      </c>
      <c r="P84" s="281"/>
      <c r="Q84" s="281"/>
      <c r="R84" s="64"/>
      <c r="S84" s="67"/>
      <c r="T84" s="67"/>
      <c r="U84" s="67"/>
      <c r="V84" s="66"/>
      <c r="W84" s="66"/>
      <c r="X84" s="66"/>
      <c r="Y84" s="66"/>
    </row>
    <row r="85" spans="1:25" ht="15" customHeight="1" x14ac:dyDescent="0.25">
      <c r="A85" s="38">
        <f t="shared" si="24"/>
        <v>71</v>
      </c>
      <c r="B85" s="5"/>
      <c r="C85" s="9">
        <f t="shared" si="25"/>
        <v>0</v>
      </c>
      <c r="D85" s="6"/>
      <c r="E85" s="7"/>
      <c r="F85" s="61">
        <f t="shared" si="26"/>
        <v>0</v>
      </c>
      <c r="G85" s="58">
        <f t="shared" si="27"/>
        <v>0</v>
      </c>
      <c r="H85" s="31"/>
      <c r="I85" s="24">
        <f>I84+1</f>
        <v>123</v>
      </c>
      <c r="J85" s="27">
        <f t="shared" ca="1" si="16"/>
        <v>0</v>
      </c>
      <c r="K85" s="32">
        <f t="shared" ca="1" si="17"/>
        <v>0</v>
      </c>
      <c r="L85" s="27">
        <f t="shared" ca="1" si="18"/>
        <v>0</v>
      </c>
      <c r="M85" s="29">
        <f t="shared" ca="1" si="21"/>
        <v>0</v>
      </c>
      <c r="N85" s="30">
        <f t="shared" ca="1" si="22"/>
        <v>-6.9606824545117325E-10</v>
      </c>
      <c r="O85" s="27">
        <f t="shared" ca="1" si="19"/>
        <v>-7.2391097526922024E-10</v>
      </c>
      <c r="P85" s="281"/>
      <c r="Q85" s="281"/>
      <c r="R85" s="64"/>
      <c r="S85" s="67"/>
      <c r="T85" s="67"/>
      <c r="U85" s="67"/>
      <c r="V85" s="66"/>
      <c r="W85" s="66"/>
      <c r="X85" s="66"/>
      <c r="Y85" s="66"/>
    </row>
    <row r="86" spans="1:25" ht="15" customHeight="1" x14ac:dyDescent="0.25">
      <c r="A86" s="38">
        <f t="shared" si="24"/>
        <v>72</v>
      </c>
      <c r="B86" s="5"/>
      <c r="C86" s="9">
        <f t="shared" si="25"/>
        <v>0</v>
      </c>
      <c r="D86" s="6"/>
      <c r="E86" s="7"/>
      <c r="F86" s="61">
        <f t="shared" si="26"/>
        <v>0</v>
      </c>
      <c r="G86" s="58">
        <f t="shared" si="27"/>
        <v>0</v>
      </c>
      <c r="H86" s="31"/>
      <c r="I86" s="24">
        <f t="shared" ref="I86:I92" si="28">I85+1</f>
        <v>124</v>
      </c>
      <c r="J86" s="27">
        <f t="shared" ca="1" si="16"/>
        <v>0</v>
      </c>
      <c r="K86" s="32">
        <f t="shared" ca="1" si="17"/>
        <v>0</v>
      </c>
      <c r="L86" s="27">
        <f t="shared" ca="1" si="18"/>
        <v>0</v>
      </c>
      <c r="M86" s="29">
        <f t="shared" ca="1" si="21"/>
        <v>0</v>
      </c>
      <c r="N86" s="30">
        <f t="shared" ca="1" si="22"/>
        <v>-7.2391097526922024E-10</v>
      </c>
      <c r="O86" s="27">
        <f t="shared" ca="1" si="19"/>
        <v>-7.5286741427998908E-10</v>
      </c>
      <c r="P86" s="281"/>
      <c r="Q86" s="281"/>
      <c r="R86" s="64"/>
      <c r="S86" s="67"/>
      <c r="T86" s="67"/>
      <c r="U86" s="67"/>
      <c r="V86" s="66"/>
      <c r="W86" s="66"/>
      <c r="X86" s="66"/>
      <c r="Y86" s="66"/>
    </row>
    <row r="87" spans="1:25" ht="15" customHeight="1" x14ac:dyDescent="0.25">
      <c r="A87" s="38">
        <f t="shared" si="24"/>
        <v>73</v>
      </c>
      <c r="B87" s="5"/>
      <c r="C87" s="9">
        <f t="shared" si="25"/>
        <v>0</v>
      </c>
      <c r="D87" s="6"/>
      <c r="E87" s="7"/>
      <c r="F87" s="61">
        <f t="shared" si="26"/>
        <v>0</v>
      </c>
      <c r="G87" s="58">
        <f t="shared" si="27"/>
        <v>0</v>
      </c>
      <c r="H87" s="31"/>
      <c r="I87" s="24">
        <f t="shared" si="28"/>
        <v>125</v>
      </c>
      <c r="J87" s="27">
        <f t="shared" ca="1" si="16"/>
        <v>0</v>
      </c>
      <c r="K87" s="32">
        <f t="shared" ca="1" si="17"/>
        <v>0</v>
      </c>
      <c r="L87" s="27">
        <f t="shared" ca="1" si="18"/>
        <v>0</v>
      </c>
      <c r="M87" s="29">
        <f t="shared" ca="1" si="21"/>
        <v>0</v>
      </c>
      <c r="N87" s="30">
        <f t="shared" ca="1" si="22"/>
        <v>-7.5286741427998908E-10</v>
      </c>
      <c r="O87" s="27">
        <f t="shared" ca="1" si="19"/>
        <v>-7.8298211085118871E-10</v>
      </c>
      <c r="P87" s="281"/>
      <c r="Q87" s="281"/>
      <c r="R87" s="64"/>
      <c r="S87" s="67"/>
      <c r="T87" s="67"/>
      <c r="U87" s="67"/>
      <c r="V87" s="66"/>
      <c r="W87" s="66"/>
      <c r="X87" s="66"/>
      <c r="Y87" s="66"/>
    </row>
    <row r="88" spans="1:25" ht="15" customHeight="1" x14ac:dyDescent="0.25">
      <c r="A88" s="38">
        <f t="shared" si="24"/>
        <v>74</v>
      </c>
      <c r="B88" s="5"/>
      <c r="C88" s="9">
        <f t="shared" si="25"/>
        <v>0</v>
      </c>
      <c r="D88" s="6"/>
      <c r="E88" s="7"/>
      <c r="F88" s="61">
        <f t="shared" si="26"/>
        <v>0</v>
      </c>
      <c r="G88" s="58">
        <f t="shared" si="27"/>
        <v>0</v>
      </c>
      <c r="H88" s="31"/>
      <c r="I88" s="24">
        <f t="shared" si="28"/>
        <v>126</v>
      </c>
      <c r="J88" s="27">
        <f t="shared" ca="1" si="16"/>
        <v>0</v>
      </c>
      <c r="K88" s="32">
        <f t="shared" ca="1" si="17"/>
        <v>0</v>
      </c>
      <c r="L88" s="27">
        <f t="shared" ca="1" si="18"/>
        <v>0</v>
      </c>
      <c r="M88" s="29">
        <f t="shared" ca="1" si="21"/>
        <v>0</v>
      </c>
      <c r="N88" s="30">
        <f t="shared" ca="1" si="22"/>
        <v>-7.8298211085118871E-10</v>
      </c>
      <c r="O88" s="27">
        <f t="shared" ca="1" si="19"/>
        <v>-8.1430139528523626E-10</v>
      </c>
      <c r="P88" s="281"/>
      <c r="Q88" s="281"/>
      <c r="R88" s="64"/>
      <c r="S88" s="67"/>
      <c r="T88" s="67"/>
      <c r="U88" s="67"/>
      <c r="V88" s="66"/>
      <c r="W88" s="66"/>
      <c r="X88" s="66"/>
      <c r="Y88" s="66"/>
    </row>
    <row r="89" spans="1:25" ht="15" customHeight="1" x14ac:dyDescent="0.25">
      <c r="A89" s="38">
        <f t="shared" si="24"/>
        <v>75</v>
      </c>
      <c r="B89" s="5"/>
      <c r="C89" s="9">
        <f t="shared" si="25"/>
        <v>0</v>
      </c>
      <c r="D89" s="6"/>
      <c r="E89" s="7"/>
      <c r="F89" s="61">
        <f t="shared" si="26"/>
        <v>0</v>
      </c>
      <c r="G89" s="58">
        <f t="shared" si="27"/>
        <v>0</v>
      </c>
      <c r="H89" s="31"/>
      <c r="I89" s="24">
        <f t="shared" si="28"/>
        <v>127</v>
      </c>
      <c r="J89" s="27">
        <f t="shared" ca="1" si="16"/>
        <v>0</v>
      </c>
      <c r="K89" s="32">
        <f t="shared" ca="1" si="17"/>
        <v>0</v>
      </c>
      <c r="L89" s="27">
        <f t="shared" ca="1" si="18"/>
        <v>0</v>
      </c>
      <c r="M89" s="29">
        <f t="shared" ca="1" si="21"/>
        <v>0</v>
      </c>
      <c r="N89" s="30">
        <f t="shared" ca="1" si="22"/>
        <v>-8.1430139528523626E-10</v>
      </c>
      <c r="O89" s="27">
        <f t="shared" ca="1" si="19"/>
        <v>-8.4687345109664572E-10</v>
      </c>
      <c r="P89" s="281"/>
      <c r="Q89" s="281"/>
      <c r="R89" s="64"/>
      <c r="S89" s="67"/>
      <c r="T89" s="67"/>
      <c r="U89" s="67"/>
      <c r="V89" s="66"/>
      <c r="W89" s="66"/>
      <c r="X89" s="66"/>
      <c r="Y89" s="66"/>
    </row>
    <row r="90" spans="1:25" ht="15" customHeight="1" x14ac:dyDescent="0.25">
      <c r="A90" s="38">
        <f t="shared" si="24"/>
        <v>76</v>
      </c>
      <c r="B90" s="5"/>
      <c r="C90" s="9">
        <f t="shared" si="25"/>
        <v>0</v>
      </c>
      <c r="D90" s="6"/>
      <c r="E90" s="7"/>
      <c r="F90" s="61">
        <f t="shared" si="26"/>
        <v>0</v>
      </c>
      <c r="G90" s="58">
        <f t="shared" si="27"/>
        <v>0</v>
      </c>
      <c r="H90" s="31"/>
      <c r="I90" s="24">
        <f t="shared" si="28"/>
        <v>128</v>
      </c>
      <c r="J90" s="27">
        <f t="shared" ca="1" si="16"/>
        <v>0</v>
      </c>
      <c r="K90" s="32">
        <f t="shared" ca="1" si="17"/>
        <v>0</v>
      </c>
      <c r="L90" s="27">
        <f t="shared" ca="1" si="18"/>
        <v>0</v>
      </c>
      <c r="M90" s="29">
        <f t="shared" ca="1" si="21"/>
        <v>0</v>
      </c>
      <c r="N90" s="30">
        <f t="shared" ca="1" si="22"/>
        <v>-8.4687345109664572E-10</v>
      </c>
      <c r="O90" s="27">
        <f t="shared" ca="1" si="19"/>
        <v>-8.8074838914051162E-10</v>
      </c>
      <c r="P90" s="281"/>
      <c r="Q90" s="281"/>
      <c r="R90" s="64"/>
      <c r="S90" s="67"/>
      <c r="T90" s="67"/>
      <c r="U90" s="67"/>
      <c r="V90" s="66"/>
      <c r="W90" s="66"/>
      <c r="X90" s="66"/>
      <c r="Y90" s="66"/>
    </row>
    <row r="91" spans="1:25" ht="15" customHeight="1" x14ac:dyDescent="0.25">
      <c r="A91" s="38">
        <f t="shared" si="24"/>
        <v>77</v>
      </c>
      <c r="B91" s="5"/>
      <c r="C91" s="9">
        <f t="shared" si="25"/>
        <v>0</v>
      </c>
      <c r="D91" s="6"/>
      <c r="E91" s="7"/>
      <c r="F91" s="61">
        <f t="shared" si="26"/>
        <v>0</v>
      </c>
      <c r="G91" s="58">
        <f t="shared" si="27"/>
        <v>0</v>
      </c>
      <c r="H91" s="31"/>
      <c r="I91" s="24">
        <f t="shared" si="28"/>
        <v>129</v>
      </c>
      <c r="J91" s="27">
        <f t="shared" ref="J91:J119" ca="1" si="29">LOOKUP((MATCH(I91,$B$15:$B$142,1)),$A$15:$A$142,$D$16:$D$142)</f>
        <v>0</v>
      </c>
      <c r="K91" s="32">
        <f t="shared" ref="K91:K119" ca="1" si="30">LOOKUP((MATCH(I91,$B$15:$B$142,1)),$A$15:$A$142,$F$16:$F$142)</f>
        <v>0</v>
      </c>
      <c r="L91" s="27">
        <f t="shared" ref="L91:L119" ca="1" si="31">LOOKUP((MATCH(I91,$B$15:$B$142,1)),$A$15:$A$142,$G$16:$G$142)</f>
        <v>0</v>
      </c>
      <c r="M91" s="29">
        <f t="shared" ca="1" si="21"/>
        <v>0</v>
      </c>
      <c r="N91" s="30">
        <f t="shared" ca="1" si="22"/>
        <v>-8.8074838914051162E-10</v>
      </c>
      <c r="O91" s="27">
        <f t="shared" ref="O91:O119" ca="1" si="32">N91*(1+$F$7)</f>
        <v>-9.1597832470613215E-10</v>
      </c>
      <c r="P91" s="281"/>
      <c r="Q91" s="281"/>
      <c r="R91" s="64"/>
      <c r="S91" s="67"/>
      <c r="T91" s="67"/>
      <c r="U91" s="67"/>
      <c r="V91" s="66"/>
      <c r="W91" s="66"/>
      <c r="X91" s="66"/>
      <c r="Y91" s="66"/>
    </row>
    <row r="92" spans="1:25" ht="15" customHeight="1" x14ac:dyDescent="0.25">
      <c r="A92" s="38">
        <f t="shared" si="24"/>
        <v>78</v>
      </c>
      <c r="B92" s="5"/>
      <c r="C92" s="9">
        <f t="shared" si="25"/>
        <v>0</v>
      </c>
      <c r="D92" s="6"/>
      <c r="E92" s="7"/>
      <c r="F92" s="61">
        <f t="shared" si="26"/>
        <v>0</v>
      </c>
      <c r="G92" s="58">
        <f t="shared" si="27"/>
        <v>0</v>
      </c>
      <c r="H92" s="31"/>
      <c r="I92" s="24">
        <f t="shared" si="28"/>
        <v>130</v>
      </c>
      <c r="J92" s="27">
        <f t="shared" ca="1" si="29"/>
        <v>0</v>
      </c>
      <c r="K92" s="32">
        <f t="shared" ca="1" si="30"/>
        <v>0</v>
      </c>
      <c r="L92" s="27">
        <f t="shared" ca="1" si="31"/>
        <v>0</v>
      </c>
      <c r="M92" s="29">
        <f t="shared" ref="M92:M119" ca="1" si="33">L92/POWER((1+$F$7),(I92-$I$27+1))</f>
        <v>0</v>
      </c>
      <c r="N92" s="30">
        <f t="shared" ref="N92:N119" ca="1" si="34">O91-L92</f>
        <v>-9.1597832470613215E-10</v>
      </c>
      <c r="O92" s="27">
        <f t="shared" ca="1" si="32"/>
        <v>-9.5261745769437737E-10</v>
      </c>
      <c r="P92" s="281"/>
      <c r="Q92" s="281"/>
      <c r="R92" s="64"/>
      <c r="S92" s="67"/>
      <c r="T92" s="67"/>
      <c r="U92" s="67"/>
      <c r="V92" s="66"/>
      <c r="W92" s="66"/>
      <c r="X92" s="66"/>
      <c r="Y92" s="66"/>
    </row>
    <row r="93" spans="1:25" ht="15" customHeight="1" x14ac:dyDescent="0.25">
      <c r="A93" s="38">
        <f t="shared" si="24"/>
        <v>79</v>
      </c>
      <c r="B93" s="5"/>
      <c r="C93" s="9">
        <f t="shared" si="25"/>
        <v>0</v>
      </c>
      <c r="D93" s="6"/>
      <c r="E93" s="7"/>
      <c r="F93" s="61">
        <f t="shared" si="26"/>
        <v>0</v>
      </c>
      <c r="G93" s="58">
        <f t="shared" si="27"/>
        <v>0</v>
      </c>
      <c r="H93" s="31"/>
      <c r="I93" s="24">
        <f>I92+1</f>
        <v>131</v>
      </c>
      <c r="J93" s="27">
        <f t="shared" ca="1" si="29"/>
        <v>0</v>
      </c>
      <c r="K93" s="32">
        <f t="shared" ca="1" si="30"/>
        <v>0</v>
      </c>
      <c r="L93" s="27">
        <f t="shared" ca="1" si="31"/>
        <v>0</v>
      </c>
      <c r="M93" s="29">
        <f t="shared" ca="1" si="33"/>
        <v>0</v>
      </c>
      <c r="N93" s="30">
        <f t="shared" ca="1" si="34"/>
        <v>-9.5261745769437737E-10</v>
      </c>
      <c r="O93" s="27">
        <f t="shared" ca="1" si="32"/>
        <v>-9.9072215600215253E-10</v>
      </c>
      <c r="P93" s="281"/>
      <c r="Q93" s="281"/>
      <c r="R93" s="64"/>
      <c r="S93" s="67"/>
      <c r="T93" s="67"/>
      <c r="U93" s="67"/>
      <c r="V93" s="66"/>
      <c r="W93" s="66"/>
      <c r="X93" s="66"/>
      <c r="Y93" s="66"/>
    </row>
    <row r="94" spans="1:25" ht="15" customHeight="1" x14ac:dyDescent="0.25">
      <c r="A94" s="38">
        <f t="shared" si="24"/>
        <v>80</v>
      </c>
      <c r="B94" s="5"/>
      <c r="C94" s="9">
        <f t="shared" si="25"/>
        <v>0</v>
      </c>
      <c r="D94" s="6"/>
      <c r="E94" s="7"/>
      <c r="F94" s="61">
        <f t="shared" si="26"/>
        <v>0</v>
      </c>
      <c r="G94" s="58">
        <f t="shared" si="27"/>
        <v>0</v>
      </c>
      <c r="H94" s="31"/>
      <c r="I94" s="24">
        <f t="shared" ref="I94:I109" si="35">I93+1</f>
        <v>132</v>
      </c>
      <c r="J94" s="27">
        <f t="shared" ca="1" si="29"/>
        <v>0</v>
      </c>
      <c r="K94" s="32">
        <f t="shared" ca="1" si="30"/>
        <v>0</v>
      </c>
      <c r="L94" s="27">
        <f t="shared" ca="1" si="31"/>
        <v>0</v>
      </c>
      <c r="M94" s="29">
        <f t="shared" ca="1" si="33"/>
        <v>0</v>
      </c>
      <c r="N94" s="30">
        <f t="shared" ca="1" si="34"/>
        <v>-9.9072215600215253E-10</v>
      </c>
      <c r="O94" s="27">
        <f t="shared" ca="1" si="32"/>
        <v>-1.0303510422422386E-9</v>
      </c>
      <c r="P94" s="281"/>
      <c r="Q94" s="281"/>
      <c r="R94" s="64"/>
      <c r="S94" s="67"/>
      <c r="T94" s="67"/>
      <c r="U94" s="67"/>
      <c r="V94" s="66"/>
      <c r="W94" s="66"/>
      <c r="X94" s="66"/>
      <c r="Y94" s="66"/>
    </row>
    <row r="95" spans="1:25" ht="15" customHeight="1" x14ac:dyDescent="0.25">
      <c r="A95" s="38">
        <f t="shared" si="24"/>
        <v>81</v>
      </c>
      <c r="B95" s="5"/>
      <c r="C95" s="9">
        <f t="shared" si="25"/>
        <v>0</v>
      </c>
      <c r="D95" s="6"/>
      <c r="E95" s="7"/>
      <c r="F95" s="61">
        <f t="shared" si="26"/>
        <v>0</v>
      </c>
      <c r="G95" s="58">
        <f t="shared" si="27"/>
        <v>0</v>
      </c>
      <c r="H95" s="31"/>
      <c r="I95" s="24">
        <f t="shared" si="35"/>
        <v>133</v>
      </c>
      <c r="J95" s="27">
        <f t="shared" ca="1" si="29"/>
        <v>0</v>
      </c>
      <c r="K95" s="32">
        <f t="shared" ca="1" si="30"/>
        <v>0</v>
      </c>
      <c r="L95" s="27">
        <f t="shared" ca="1" si="31"/>
        <v>0</v>
      </c>
      <c r="M95" s="29">
        <f t="shared" ca="1" si="33"/>
        <v>0</v>
      </c>
      <c r="N95" s="30">
        <f t="shared" ca="1" si="34"/>
        <v>-1.0303510422422386E-9</v>
      </c>
      <c r="O95" s="27">
        <f t="shared" ca="1" si="32"/>
        <v>-1.0715650839319282E-9</v>
      </c>
      <c r="P95" s="281"/>
      <c r="Q95" s="281"/>
      <c r="R95" s="64"/>
      <c r="S95" s="67"/>
      <c r="T95" s="67"/>
      <c r="U95" s="67"/>
      <c r="V95" s="66"/>
      <c r="W95" s="66"/>
      <c r="X95" s="66"/>
      <c r="Y95" s="66"/>
    </row>
    <row r="96" spans="1:25" ht="15" customHeight="1" x14ac:dyDescent="0.25">
      <c r="A96" s="38">
        <f t="shared" si="24"/>
        <v>82</v>
      </c>
      <c r="B96" s="5"/>
      <c r="C96" s="9">
        <f t="shared" si="25"/>
        <v>0</v>
      </c>
      <c r="D96" s="6"/>
      <c r="E96" s="7"/>
      <c r="F96" s="61">
        <f t="shared" si="26"/>
        <v>0</v>
      </c>
      <c r="G96" s="58">
        <f t="shared" si="27"/>
        <v>0</v>
      </c>
      <c r="H96" s="31"/>
      <c r="I96" s="24">
        <f t="shared" si="35"/>
        <v>134</v>
      </c>
      <c r="J96" s="27">
        <f t="shared" ca="1" si="29"/>
        <v>0</v>
      </c>
      <c r="K96" s="32">
        <f t="shared" ca="1" si="30"/>
        <v>0</v>
      </c>
      <c r="L96" s="27">
        <f t="shared" ca="1" si="31"/>
        <v>0</v>
      </c>
      <c r="M96" s="29">
        <f t="shared" ca="1" si="33"/>
        <v>0</v>
      </c>
      <c r="N96" s="30">
        <f t="shared" ca="1" si="34"/>
        <v>-1.0715650839319282E-9</v>
      </c>
      <c r="O96" s="27">
        <f t="shared" ca="1" si="32"/>
        <v>-1.1144276872892054E-9</v>
      </c>
      <c r="P96" s="281"/>
      <c r="Q96" s="281"/>
      <c r="R96" s="64"/>
      <c r="S96" s="64"/>
      <c r="T96" s="67"/>
      <c r="U96" s="67"/>
      <c r="V96" s="66"/>
      <c r="W96" s="66"/>
      <c r="X96" s="66"/>
      <c r="Y96" s="66"/>
    </row>
    <row r="97" spans="1:25" ht="15" customHeight="1" x14ac:dyDescent="0.25">
      <c r="A97" s="38">
        <f t="shared" si="24"/>
        <v>83</v>
      </c>
      <c r="B97" s="5"/>
      <c r="C97" s="9">
        <f t="shared" si="25"/>
        <v>0</v>
      </c>
      <c r="D97" s="6"/>
      <c r="E97" s="7"/>
      <c r="F97" s="61">
        <f t="shared" si="26"/>
        <v>0</v>
      </c>
      <c r="G97" s="58">
        <f t="shared" si="27"/>
        <v>0</v>
      </c>
      <c r="H97" s="31"/>
      <c r="I97" s="24">
        <f t="shared" si="35"/>
        <v>135</v>
      </c>
      <c r="J97" s="27">
        <f t="shared" ca="1" si="29"/>
        <v>0</v>
      </c>
      <c r="K97" s="32">
        <f t="shared" ca="1" si="30"/>
        <v>0</v>
      </c>
      <c r="L97" s="27">
        <f t="shared" ca="1" si="31"/>
        <v>0</v>
      </c>
      <c r="M97" s="29">
        <f t="shared" ca="1" si="33"/>
        <v>0</v>
      </c>
      <c r="N97" s="30">
        <f t="shared" ca="1" si="34"/>
        <v>-1.1144276872892054E-9</v>
      </c>
      <c r="O97" s="27">
        <f t="shared" ca="1" si="32"/>
        <v>-1.1590047947807736E-9</v>
      </c>
      <c r="P97" s="281"/>
      <c r="Q97" s="281"/>
      <c r="R97" s="64"/>
      <c r="S97" s="64"/>
      <c r="T97" s="67"/>
      <c r="U97" s="67"/>
      <c r="V97" s="66"/>
      <c r="W97" s="66"/>
      <c r="X97" s="66"/>
      <c r="Y97" s="66"/>
    </row>
    <row r="98" spans="1:25" ht="15" customHeight="1" x14ac:dyDescent="0.25">
      <c r="A98" s="38">
        <f t="shared" si="24"/>
        <v>84</v>
      </c>
      <c r="B98" s="5"/>
      <c r="C98" s="9">
        <f t="shared" si="25"/>
        <v>0</v>
      </c>
      <c r="D98" s="6"/>
      <c r="E98" s="7"/>
      <c r="F98" s="61">
        <f t="shared" si="26"/>
        <v>0</v>
      </c>
      <c r="G98" s="58">
        <f t="shared" si="27"/>
        <v>0</v>
      </c>
      <c r="H98" s="31"/>
      <c r="I98" s="24">
        <f t="shared" si="35"/>
        <v>136</v>
      </c>
      <c r="J98" s="27">
        <f t="shared" ca="1" si="29"/>
        <v>0</v>
      </c>
      <c r="K98" s="32">
        <f t="shared" ca="1" si="30"/>
        <v>0</v>
      </c>
      <c r="L98" s="27">
        <f t="shared" ca="1" si="31"/>
        <v>0</v>
      </c>
      <c r="M98" s="29">
        <f t="shared" ca="1" si="33"/>
        <v>0</v>
      </c>
      <c r="N98" s="30">
        <f t="shared" ca="1" si="34"/>
        <v>-1.1590047947807736E-9</v>
      </c>
      <c r="O98" s="27">
        <f t="shared" ca="1" si="32"/>
        <v>-1.2053649865720045E-9</v>
      </c>
      <c r="P98" s="63"/>
      <c r="Q98" s="63"/>
      <c r="R98" s="63"/>
      <c r="S98" s="63"/>
      <c r="T98" s="67"/>
      <c r="U98" s="67"/>
      <c r="V98" s="66"/>
      <c r="W98" s="66"/>
      <c r="X98" s="66"/>
      <c r="Y98" s="66"/>
    </row>
    <row r="99" spans="1:25" ht="15" customHeight="1" x14ac:dyDescent="0.25">
      <c r="A99" s="38">
        <f t="shared" si="24"/>
        <v>85</v>
      </c>
      <c r="B99" s="5"/>
      <c r="C99" s="9">
        <f t="shared" si="25"/>
        <v>0</v>
      </c>
      <c r="D99" s="6"/>
      <c r="E99" s="7"/>
      <c r="F99" s="61">
        <f t="shared" si="26"/>
        <v>0</v>
      </c>
      <c r="G99" s="58">
        <f t="shared" si="27"/>
        <v>0</v>
      </c>
      <c r="H99" s="31"/>
      <c r="I99" s="24">
        <f t="shared" si="35"/>
        <v>137</v>
      </c>
      <c r="J99" s="27">
        <f t="shared" ca="1" si="29"/>
        <v>0</v>
      </c>
      <c r="K99" s="32">
        <f t="shared" ca="1" si="30"/>
        <v>0</v>
      </c>
      <c r="L99" s="27">
        <f t="shared" ca="1" si="31"/>
        <v>0</v>
      </c>
      <c r="M99" s="29">
        <f t="shared" ca="1" si="33"/>
        <v>0</v>
      </c>
      <c r="N99" s="30">
        <f t="shared" ca="1" si="34"/>
        <v>-1.2053649865720045E-9</v>
      </c>
      <c r="O99" s="27">
        <f t="shared" ca="1" si="32"/>
        <v>-1.2535795860348847E-9</v>
      </c>
      <c r="P99" s="63"/>
      <c r="Q99" s="63"/>
      <c r="R99" s="63"/>
      <c r="S99" s="63"/>
      <c r="T99" s="67"/>
      <c r="U99" s="67"/>
      <c r="V99" s="66"/>
      <c r="W99" s="66"/>
      <c r="X99" s="66"/>
      <c r="Y99" s="66"/>
    </row>
    <row r="100" spans="1:25" ht="15" customHeight="1" x14ac:dyDescent="0.25">
      <c r="A100" s="38">
        <f t="shared" si="24"/>
        <v>86</v>
      </c>
      <c r="B100" s="5"/>
      <c r="C100" s="9">
        <f t="shared" si="25"/>
        <v>0</v>
      </c>
      <c r="D100" s="6"/>
      <c r="E100" s="7"/>
      <c r="F100" s="61">
        <f t="shared" si="26"/>
        <v>0</v>
      </c>
      <c r="G100" s="58">
        <f t="shared" si="27"/>
        <v>0</v>
      </c>
      <c r="H100" s="31"/>
      <c r="I100" s="24">
        <f t="shared" si="35"/>
        <v>138</v>
      </c>
      <c r="J100" s="27">
        <f t="shared" ca="1" si="29"/>
        <v>0</v>
      </c>
      <c r="K100" s="32">
        <f t="shared" ca="1" si="30"/>
        <v>0</v>
      </c>
      <c r="L100" s="27">
        <f t="shared" ca="1" si="31"/>
        <v>0</v>
      </c>
      <c r="M100" s="29">
        <f t="shared" ca="1" si="33"/>
        <v>0</v>
      </c>
      <c r="N100" s="30">
        <f t="shared" ca="1" si="34"/>
        <v>-1.2535795860348847E-9</v>
      </c>
      <c r="O100" s="27">
        <f t="shared" ca="1" si="32"/>
        <v>-1.3037227694762802E-9</v>
      </c>
      <c r="P100" s="63"/>
      <c r="Q100" s="63"/>
      <c r="R100" s="63"/>
      <c r="S100" s="63"/>
      <c r="T100" s="46"/>
      <c r="U100" s="46"/>
    </row>
    <row r="101" spans="1:25" ht="15" customHeight="1" x14ac:dyDescent="0.25">
      <c r="A101" s="38">
        <f t="shared" si="24"/>
        <v>87</v>
      </c>
      <c r="B101" s="5"/>
      <c r="C101" s="9">
        <f t="shared" si="25"/>
        <v>0</v>
      </c>
      <c r="D101" s="6"/>
      <c r="E101" s="7"/>
      <c r="F101" s="61">
        <f t="shared" si="26"/>
        <v>0</v>
      </c>
      <c r="G101" s="58">
        <f t="shared" si="27"/>
        <v>0</v>
      </c>
      <c r="H101" s="31"/>
      <c r="I101" s="24">
        <f t="shared" si="35"/>
        <v>139</v>
      </c>
      <c r="J101" s="27">
        <f t="shared" ca="1" si="29"/>
        <v>0</v>
      </c>
      <c r="K101" s="32">
        <f t="shared" ca="1" si="30"/>
        <v>0</v>
      </c>
      <c r="L101" s="27">
        <f t="shared" ca="1" si="31"/>
        <v>0</v>
      </c>
      <c r="M101" s="29">
        <f t="shared" ca="1" si="33"/>
        <v>0</v>
      </c>
      <c r="N101" s="30">
        <f t="shared" ca="1" si="34"/>
        <v>-1.3037227694762802E-9</v>
      </c>
      <c r="O101" s="27">
        <f t="shared" ca="1" si="32"/>
        <v>-1.3558716802553315E-9</v>
      </c>
      <c r="P101" s="63"/>
      <c r="Q101" s="63"/>
      <c r="R101" s="63"/>
      <c r="S101" s="63"/>
      <c r="T101" s="46"/>
      <c r="U101" s="46"/>
    </row>
    <row r="102" spans="1:25" ht="15" customHeight="1" x14ac:dyDescent="0.25">
      <c r="A102" s="38">
        <f t="shared" si="24"/>
        <v>88</v>
      </c>
      <c r="B102" s="5"/>
      <c r="C102" s="9">
        <f t="shared" si="25"/>
        <v>0</v>
      </c>
      <c r="D102" s="6"/>
      <c r="E102" s="7"/>
      <c r="F102" s="61">
        <f t="shared" si="26"/>
        <v>0</v>
      </c>
      <c r="G102" s="58">
        <f t="shared" si="27"/>
        <v>0</v>
      </c>
      <c r="H102" s="31"/>
      <c r="I102" s="24">
        <f t="shared" si="35"/>
        <v>140</v>
      </c>
      <c r="J102" s="27">
        <f t="shared" ca="1" si="29"/>
        <v>0</v>
      </c>
      <c r="K102" s="32">
        <f t="shared" ca="1" si="30"/>
        <v>0</v>
      </c>
      <c r="L102" s="27">
        <f t="shared" ca="1" si="31"/>
        <v>0</v>
      </c>
      <c r="M102" s="29">
        <f t="shared" ca="1" si="33"/>
        <v>0</v>
      </c>
      <c r="N102" s="30">
        <f t="shared" ca="1" si="34"/>
        <v>-1.3558716802553315E-9</v>
      </c>
      <c r="O102" s="27">
        <f t="shared" ca="1" si="32"/>
        <v>-1.4101065474655448E-9</v>
      </c>
      <c r="P102" s="34"/>
      <c r="Q102" s="34"/>
      <c r="R102" s="34"/>
      <c r="S102" s="34"/>
      <c r="T102" s="46"/>
      <c r="U102" s="46"/>
    </row>
    <row r="103" spans="1:25" ht="15" customHeight="1" x14ac:dyDescent="0.25">
      <c r="A103" s="38">
        <f t="shared" si="24"/>
        <v>89</v>
      </c>
      <c r="B103" s="5"/>
      <c r="C103" s="9">
        <f t="shared" si="25"/>
        <v>0</v>
      </c>
      <c r="D103" s="6"/>
      <c r="E103" s="7"/>
      <c r="F103" s="61">
        <f t="shared" si="26"/>
        <v>0</v>
      </c>
      <c r="G103" s="58">
        <f t="shared" si="27"/>
        <v>0</v>
      </c>
      <c r="H103" s="31"/>
      <c r="I103" s="24">
        <f t="shared" si="35"/>
        <v>141</v>
      </c>
      <c r="J103" s="27">
        <f t="shared" ca="1" si="29"/>
        <v>0</v>
      </c>
      <c r="K103" s="32">
        <f t="shared" ca="1" si="30"/>
        <v>0</v>
      </c>
      <c r="L103" s="27">
        <f t="shared" ca="1" si="31"/>
        <v>0</v>
      </c>
      <c r="M103" s="29">
        <f t="shared" ca="1" si="33"/>
        <v>0</v>
      </c>
      <c r="N103" s="30">
        <f t="shared" ca="1" si="34"/>
        <v>-1.4101065474655448E-9</v>
      </c>
      <c r="O103" s="27">
        <f t="shared" ca="1" si="32"/>
        <v>-1.4665108093641666E-9</v>
      </c>
      <c r="P103" s="34"/>
      <c r="Q103" s="34"/>
      <c r="R103" s="34"/>
      <c r="S103" s="34"/>
      <c r="T103" s="46"/>
      <c r="U103" s="46"/>
    </row>
    <row r="104" spans="1:25" ht="15" customHeight="1" x14ac:dyDescent="0.25">
      <c r="A104" s="38">
        <f t="shared" si="24"/>
        <v>90</v>
      </c>
      <c r="B104" s="5"/>
      <c r="C104" s="9">
        <f t="shared" si="25"/>
        <v>0</v>
      </c>
      <c r="D104" s="6"/>
      <c r="E104" s="7"/>
      <c r="F104" s="61">
        <f t="shared" si="26"/>
        <v>0</v>
      </c>
      <c r="G104" s="58">
        <f t="shared" si="27"/>
        <v>0</v>
      </c>
      <c r="H104" s="31"/>
      <c r="I104" s="24">
        <f t="shared" si="35"/>
        <v>142</v>
      </c>
      <c r="J104" s="27">
        <f t="shared" ca="1" si="29"/>
        <v>0</v>
      </c>
      <c r="K104" s="32">
        <f t="shared" ca="1" si="30"/>
        <v>0</v>
      </c>
      <c r="L104" s="27">
        <f t="shared" ca="1" si="31"/>
        <v>0</v>
      </c>
      <c r="M104" s="29">
        <f t="shared" ca="1" si="33"/>
        <v>0</v>
      </c>
      <c r="N104" s="30">
        <f t="shared" ca="1" si="34"/>
        <v>-1.4665108093641666E-9</v>
      </c>
      <c r="O104" s="27">
        <f t="shared" ca="1" si="32"/>
        <v>-1.5251712417387332E-9</v>
      </c>
      <c r="P104" s="34"/>
      <c r="Q104" s="34"/>
      <c r="R104" s="34"/>
      <c r="S104" s="46"/>
      <c r="T104" s="46"/>
      <c r="U104" s="46"/>
    </row>
    <row r="105" spans="1:25" ht="15" customHeight="1" x14ac:dyDescent="0.25">
      <c r="A105" s="38">
        <f t="shared" si="24"/>
        <v>91</v>
      </c>
      <c r="B105" s="5"/>
      <c r="C105" s="9">
        <f t="shared" si="25"/>
        <v>0</v>
      </c>
      <c r="D105" s="6"/>
      <c r="E105" s="7"/>
      <c r="F105" s="61">
        <f t="shared" si="26"/>
        <v>0</v>
      </c>
      <c r="G105" s="58">
        <f t="shared" si="27"/>
        <v>0</v>
      </c>
      <c r="H105" s="31"/>
      <c r="I105" s="24">
        <f t="shared" si="35"/>
        <v>143</v>
      </c>
      <c r="J105" s="27">
        <f t="shared" ca="1" si="29"/>
        <v>0</v>
      </c>
      <c r="K105" s="32">
        <f t="shared" ca="1" si="30"/>
        <v>0</v>
      </c>
      <c r="L105" s="27">
        <f t="shared" ca="1" si="31"/>
        <v>0</v>
      </c>
      <c r="M105" s="29">
        <f t="shared" ca="1" si="33"/>
        <v>0</v>
      </c>
      <c r="N105" s="30">
        <f t="shared" ca="1" si="34"/>
        <v>-1.5251712417387332E-9</v>
      </c>
      <c r="O105" s="27">
        <f t="shared" ca="1" si="32"/>
        <v>-1.5861780914082826E-9</v>
      </c>
      <c r="P105" s="34"/>
      <c r="Q105" s="34"/>
      <c r="R105" s="34"/>
      <c r="S105" s="46"/>
      <c r="T105" s="46"/>
      <c r="U105" s="46"/>
    </row>
    <row r="106" spans="1:25" ht="15" customHeight="1" x14ac:dyDescent="0.25">
      <c r="A106" s="38">
        <f t="shared" si="24"/>
        <v>92</v>
      </c>
      <c r="B106" s="5"/>
      <c r="C106" s="9">
        <f t="shared" si="25"/>
        <v>0</v>
      </c>
      <c r="D106" s="6"/>
      <c r="E106" s="7"/>
      <c r="F106" s="61">
        <f t="shared" si="26"/>
        <v>0</v>
      </c>
      <c r="G106" s="58">
        <f t="shared" si="27"/>
        <v>0</v>
      </c>
      <c r="H106" s="31"/>
      <c r="I106" s="24">
        <f t="shared" si="35"/>
        <v>144</v>
      </c>
      <c r="J106" s="27">
        <f t="shared" ca="1" si="29"/>
        <v>0</v>
      </c>
      <c r="K106" s="32">
        <f t="shared" ca="1" si="30"/>
        <v>0</v>
      </c>
      <c r="L106" s="27">
        <f t="shared" ca="1" si="31"/>
        <v>0</v>
      </c>
      <c r="M106" s="29">
        <f t="shared" ca="1" si="33"/>
        <v>0</v>
      </c>
      <c r="N106" s="30">
        <f t="shared" ca="1" si="34"/>
        <v>-1.5861780914082826E-9</v>
      </c>
      <c r="O106" s="27">
        <f t="shared" ca="1" si="32"/>
        <v>-1.6496252150646139E-9</v>
      </c>
      <c r="P106" s="34"/>
      <c r="Q106" s="34"/>
      <c r="R106" s="34"/>
      <c r="S106" s="46"/>
      <c r="T106" s="46"/>
      <c r="U106" s="46"/>
    </row>
    <row r="107" spans="1:25" ht="15" customHeight="1" x14ac:dyDescent="0.25">
      <c r="A107" s="38">
        <f t="shared" si="24"/>
        <v>93</v>
      </c>
      <c r="B107" s="5"/>
      <c r="C107" s="9">
        <f t="shared" si="25"/>
        <v>0</v>
      </c>
      <c r="D107" s="6"/>
      <c r="E107" s="7"/>
      <c r="F107" s="61">
        <f t="shared" si="26"/>
        <v>0</v>
      </c>
      <c r="G107" s="58">
        <f t="shared" si="27"/>
        <v>0</v>
      </c>
      <c r="H107" s="31"/>
      <c r="I107" s="24">
        <f t="shared" si="35"/>
        <v>145</v>
      </c>
      <c r="J107" s="27">
        <f t="shared" ca="1" si="29"/>
        <v>0</v>
      </c>
      <c r="K107" s="32">
        <f t="shared" ca="1" si="30"/>
        <v>0</v>
      </c>
      <c r="L107" s="27">
        <f t="shared" ca="1" si="31"/>
        <v>0</v>
      </c>
      <c r="M107" s="29">
        <f t="shared" ca="1" si="33"/>
        <v>0</v>
      </c>
      <c r="N107" s="30">
        <f t="shared" ca="1" si="34"/>
        <v>-1.6496252150646139E-9</v>
      </c>
      <c r="O107" s="27">
        <f t="shared" ca="1" si="32"/>
        <v>-1.7156102236671985E-9</v>
      </c>
      <c r="P107" s="34"/>
      <c r="Q107" s="34"/>
      <c r="R107" s="34"/>
      <c r="S107" s="46"/>
      <c r="T107" s="46"/>
      <c r="U107" s="46"/>
    </row>
    <row r="108" spans="1:25" ht="15" customHeight="1" x14ac:dyDescent="0.25">
      <c r="A108" s="38">
        <f t="shared" si="24"/>
        <v>94</v>
      </c>
      <c r="B108" s="5"/>
      <c r="C108" s="9">
        <f t="shared" si="25"/>
        <v>0</v>
      </c>
      <c r="D108" s="6"/>
      <c r="E108" s="7"/>
      <c r="F108" s="61">
        <f t="shared" si="26"/>
        <v>0</v>
      </c>
      <c r="G108" s="58">
        <f t="shared" si="27"/>
        <v>0</v>
      </c>
      <c r="H108" s="31"/>
      <c r="I108" s="24">
        <f t="shared" si="35"/>
        <v>146</v>
      </c>
      <c r="J108" s="27">
        <f t="shared" ca="1" si="29"/>
        <v>0</v>
      </c>
      <c r="K108" s="32">
        <f t="shared" ca="1" si="30"/>
        <v>0</v>
      </c>
      <c r="L108" s="27">
        <f t="shared" ca="1" si="31"/>
        <v>0</v>
      </c>
      <c r="M108" s="29">
        <f t="shared" ca="1" si="33"/>
        <v>0</v>
      </c>
      <c r="N108" s="30">
        <f t="shared" ca="1" si="34"/>
        <v>-1.7156102236671985E-9</v>
      </c>
      <c r="O108" s="27">
        <f t="shared" ca="1" si="32"/>
        <v>-1.7842346326138865E-9</v>
      </c>
      <c r="P108" s="34"/>
      <c r="Q108" s="34"/>
      <c r="R108" s="34"/>
      <c r="S108" s="46"/>
      <c r="T108" s="46"/>
      <c r="U108" s="46"/>
    </row>
    <row r="109" spans="1:25" ht="15" customHeight="1" x14ac:dyDescent="0.25">
      <c r="A109" s="38">
        <f t="shared" si="24"/>
        <v>95</v>
      </c>
      <c r="B109" s="5"/>
      <c r="C109" s="9">
        <f t="shared" si="25"/>
        <v>0</v>
      </c>
      <c r="D109" s="6"/>
      <c r="E109" s="7"/>
      <c r="F109" s="61">
        <f t="shared" si="26"/>
        <v>0</v>
      </c>
      <c r="G109" s="58">
        <f t="shared" si="27"/>
        <v>0</v>
      </c>
      <c r="H109" s="31"/>
      <c r="I109" s="24">
        <f t="shared" si="35"/>
        <v>147</v>
      </c>
      <c r="J109" s="27">
        <f t="shared" ca="1" si="29"/>
        <v>0</v>
      </c>
      <c r="K109" s="32">
        <f t="shared" ca="1" si="30"/>
        <v>0</v>
      </c>
      <c r="L109" s="27">
        <f t="shared" ca="1" si="31"/>
        <v>0</v>
      </c>
      <c r="M109" s="29">
        <f t="shared" ca="1" si="33"/>
        <v>0</v>
      </c>
      <c r="N109" s="30">
        <f t="shared" ca="1" si="34"/>
        <v>-1.7842346326138865E-9</v>
      </c>
      <c r="O109" s="27">
        <f t="shared" ca="1" si="32"/>
        <v>-1.855604017918442E-9</v>
      </c>
      <c r="P109" s="34"/>
      <c r="Q109" s="46"/>
      <c r="R109" s="46"/>
      <c r="S109" s="46"/>
      <c r="T109" s="46"/>
      <c r="U109" s="46"/>
    </row>
    <row r="110" spans="1:25" ht="15" customHeight="1" x14ac:dyDescent="0.25">
      <c r="A110" s="38">
        <f t="shared" si="24"/>
        <v>96</v>
      </c>
      <c r="B110" s="5"/>
      <c r="C110" s="9">
        <f t="shared" si="25"/>
        <v>0</v>
      </c>
      <c r="D110" s="6"/>
      <c r="E110" s="194"/>
      <c r="F110" s="195">
        <f t="shared" si="26"/>
        <v>0</v>
      </c>
      <c r="G110" s="196">
        <f t="shared" si="27"/>
        <v>0</v>
      </c>
      <c r="H110" s="31"/>
      <c r="I110" s="24">
        <f>I109+1</f>
        <v>148</v>
      </c>
      <c r="J110" s="27">
        <f t="shared" ca="1" si="29"/>
        <v>0</v>
      </c>
      <c r="K110" s="32">
        <f t="shared" ca="1" si="30"/>
        <v>0</v>
      </c>
      <c r="L110" s="27">
        <f t="shared" ca="1" si="31"/>
        <v>0</v>
      </c>
      <c r="M110" s="29">
        <f t="shared" ca="1" si="33"/>
        <v>0</v>
      </c>
      <c r="N110" s="30">
        <f t="shared" ca="1" si="34"/>
        <v>-1.855604017918442E-9</v>
      </c>
      <c r="O110" s="27">
        <f t="shared" ca="1" si="32"/>
        <v>-1.9298281786351796E-9</v>
      </c>
      <c r="P110" s="34"/>
      <c r="Q110" s="46"/>
      <c r="R110" s="46"/>
      <c r="S110" s="46"/>
      <c r="T110" s="46"/>
      <c r="U110" s="46"/>
    </row>
    <row r="111" spans="1:25" ht="15.75" x14ac:dyDescent="0.25">
      <c r="B111" s="229"/>
      <c r="C111" s="47"/>
      <c r="D111" s="229"/>
      <c r="E111" s="230"/>
      <c r="F111" s="199"/>
      <c r="G111" s="198"/>
      <c r="H111" s="31"/>
      <c r="I111" s="24">
        <f>I110+1</f>
        <v>149</v>
      </c>
      <c r="J111" s="27">
        <f t="shared" ca="1" si="29"/>
        <v>0</v>
      </c>
      <c r="K111" s="32">
        <f t="shared" ca="1" si="30"/>
        <v>0</v>
      </c>
      <c r="L111" s="27">
        <f t="shared" ca="1" si="31"/>
        <v>0</v>
      </c>
      <c r="M111" s="29">
        <f t="shared" ca="1" si="33"/>
        <v>0</v>
      </c>
      <c r="N111" s="30">
        <f t="shared" ca="1" si="34"/>
        <v>-1.9298281786351796E-9</v>
      </c>
      <c r="O111" s="27">
        <f t="shared" ca="1" si="32"/>
        <v>-2.0070213057805867E-9</v>
      </c>
      <c r="P111" s="34"/>
      <c r="Q111" s="46"/>
      <c r="R111" s="46"/>
      <c r="S111" s="46"/>
      <c r="T111" s="46"/>
      <c r="U111" s="46"/>
    </row>
    <row r="112" spans="1:25" ht="15.75" x14ac:dyDescent="0.25">
      <c r="B112" s="229"/>
      <c r="C112" s="47"/>
      <c r="D112" s="229"/>
      <c r="E112" s="231"/>
      <c r="F112" s="197"/>
      <c r="G112" s="41"/>
      <c r="H112" s="31"/>
      <c r="I112" s="24">
        <f t="shared" ref="I112:I118" si="36">I111+1</f>
        <v>150</v>
      </c>
      <c r="J112" s="27">
        <f t="shared" ca="1" si="29"/>
        <v>0</v>
      </c>
      <c r="K112" s="32">
        <f t="shared" ca="1" si="30"/>
        <v>0</v>
      </c>
      <c r="L112" s="27">
        <f t="shared" ca="1" si="31"/>
        <v>0</v>
      </c>
      <c r="M112" s="29">
        <f t="shared" ca="1" si="33"/>
        <v>0</v>
      </c>
      <c r="N112" s="30">
        <f t="shared" ca="1" si="34"/>
        <v>-2.0070213057805867E-9</v>
      </c>
      <c r="O112" s="27">
        <f t="shared" ca="1" si="32"/>
        <v>-2.0873021580118103E-9</v>
      </c>
      <c r="P112" s="34"/>
      <c r="Q112" s="46"/>
      <c r="R112" s="46"/>
      <c r="S112" s="46"/>
      <c r="T112" s="46"/>
      <c r="U112" s="46"/>
    </row>
    <row r="113" spans="1:21" ht="15.75" x14ac:dyDescent="0.25">
      <c r="B113" s="229"/>
      <c r="C113" s="47"/>
      <c r="D113" s="229"/>
      <c r="E113" s="229"/>
      <c r="F113" s="47"/>
      <c r="G113" s="47"/>
      <c r="H113" s="31"/>
      <c r="I113" s="24">
        <f t="shared" si="36"/>
        <v>151</v>
      </c>
      <c r="J113" s="27">
        <f t="shared" ca="1" si="29"/>
        <v>0</v>
      </c>
      <c r="K113" s="32">
        <f t="shared" ca="1" si="30"/>
        <v>0</v>
      </c>
      <c r="L113" s="27">
        <f t="shared" ca="1" si="31"/>
        <v>0</v>
      </c>
      <c r="M113" s="29">
        <f t="shared" ca="1" si="33"/>
        <v>0</v>
      </c>
      <c r="N113" s="30">
        <f t="shared" ca="1" si="34"/>
        <v>-2.0873021580118103E-9</v>
      </c>
      <c r="O113" s="27">
        <f t="shared" ca="1" si="32"/>
        <v>-2.1707942443322827E-9</v>
      </c>
      <c r="P113" s="34"/>
      <c r="Q113" s="46"/>
      <c r="R113" s="46"/>
      <c r="S113" s="46"/>
      <c r="T113" s="46"/>
      <c r="U113" s="46"/>
    </row>
    <row r="114" spans="1:21" ht="15.75" x14ac:dyDescent="0.25">
      <c r="B114" s="229"/>
      <c r="C114" s="47"/>
      <c r="D114" s="229"/>
      <c r="E114" s="229"/>
      <c r="F114" s="47"/>
      <c r="G114" s="47"/>
      <c r="H114" s="31"/>
      <c r="I114" s="24">
        <f t="shared" si="36"/>
        <v>152</v>
      </c>
      <c r="J114" s="27">
        <f t="shared" ca="1" si="29"/>
        <v>0</v>
      </c>
      <c r="K114" s="32">
        <f t="shared" ca="1" si="30"/>
        <v>0</v>
      </c>
      <c r="L114" s="27">
        <f t="shared" ca="1" si="31"/>
        <v>0</v>
      </c>
      <c r="M114" s="29">
        <f t="shared" ca="1" si="33"/>
        <v>0</v>
      </c>
      <c r="N114" s="30">
        <f t="shared" ca="1" si="34"/>
        <v>-2.1707942443322827E-9</v>
      </c>
      <c r="O114" s="27">
        <f t="shared" ca="1" si="32"/>
        <v>-2.2576260141055741E-9</v>
      </c>
      <c r="P114" s="34"/>
      <c r="Q114" s="46"/>
      <c r="R114" s="46"/>
      <c r="S114" s="46"/>
      <c r="T114" s="46"/>
      <c r="U114" s="46"/>
    </row>
    <row r="115" spans="1:21" ht="15.75" x14ac:dyDescent="0.25">
      <c r="B115" s="229"/>
      <c r="C115" s="47"/>
      <c r="D115" s="229"/>
      <c r="E115" s="229"/>
      <c r="F115" s="47"/>
      <c r="G115" s="47"/>
      <c r="H115" s="31"/>
      <c r="I115" s="24">
        <f t="shared" si="36"/>
        <v>153</v>
      </c>
      <c r="J115" s="27">
        <f t="shared" ca="1" si="29"/>
        <v>0</v>
      </c>
      <c r="K115" s="32">
        <f t="shared" ca="1" si="30"/>
        <v>0</v>
      </c>
      <c r="L115" s="27">
        <f t="shared" ca="1" si="31"/>
        <v>0</v>
      </c>
      <c r="M115" s="29">
        <f t="shared" ca="1" si="33"/>
        <v>0</v>
      </c>
      <c r="N115" s="30">
        <f t="shared" ca="1" si="34"/>
        <v>-2.2576260141055741E-9</v>
      </c>
      <c r="O115" s="27">
        <f t="shared" ca="1" si="32"/>
        <v>-2.347931054669797E-9</v>
      </c>
      <c r="P115" s="34"/>
      <c r="Q115" s="46"/>
      <c r="R115" s="46"/>
      <c r="S115" s="46"/>
      <c r="T115" s="46"/>
      <c r="U115" s="46"/>
    </row>
    <row r="116" spans="1:21" ht="15.75" x14ac:dyDescent="0.25">
      <c r="B116" s="229"/>
      <c r="C116" s="47"/>
      <c r="D116" s="229"/>
      <c r="E116" s="229"/>
      <c r="F116" s="47"/>
      <c r="G116" s="47"/>
      <c r="H116" s="31"/>
      <c r="I116" s="24">
        <f t="shared" si="36"/>
        <v>154</v>
      </c>
      <c r="J116" s="27">
        <f t="shared" ca="1" si="29"/>
        <v>0</v>
      </c>
      <c r="K116" s="32">
        <f t="shared" ca="1" si="30"/>
        <v>0</v>
      </c>
      <c r="L116" s="27">
        <f t="shared" ca="1" si="31"/>
        <v>0</v>
      </c>
      <c r="M116" s="29">
        <f t="shared" ca="1" si="33"/>
        <v>0</v>
      </c>
      <c r="N116" s="30">
        <f t="shared" ca="1" si="34"/>
        <v>-2.347931054669797E-9</v>
      </c>
      <c r="O116" s="27">
        <f t="shared" ca="1" si="32"/>
        <v>-2.4418482968565888E-9</v>
      </c>
      <c r="P116" s="34"/>
      <c r="Q116" s="46"/>
      <c r="R116" s="46"/>
      <c r="S116" s="46"/>
      <c r="T116" s="46"/>
      <c r="U116" s="46"/>
    </row>
    <row r="117" spans="1:21" ht="15.75" x14ac:dyDescent="0.25">
      <c r="B117" s="229"/>
      <c r="C117" s="47"/>
      <c r="D117" s="229"/>
      <c r="E117" s="229"/>
      <c r="F117" s="47"/>
      <c r="G117" s="47"/>
      <c r="H117" s="31"/>
      <c r="I117" s="24">
        <f t="shared" si="36"/>
        <v>155</v>
      </c>
      <c r="J117" s="27">
        <f t="shared" ca="1" si="29"/>
        <v>0</v>
      </c>
      <c r="K117" s="32">
        <f t="shared" ca="1" si="30"/>
        <v>0</v>
      </c>
      <c r="L117" s="27">
        <f t="shared" ca="1" si="31"/>
        <v>0</v>
      </c>
      <c r="M117" s="29">
        <f t="shared" ca="1" si="33"/>
        <v>0</v>
      </c>
      <c r="N117" s="30">
        <f t="shared" ca="1" si="34"/>
        <v>-2.4418482968565888E-9</v>
      </c>
      <c r="O117" s="27">
        <f t="shared" ca="1" si="32"/>
        <v>-2.5395222287308524E-9</v>
      </c>
      <c r="P117" s="34"/>
      <c r="Q117" s="46"/>
      <c r="R117" s="46"/>
      <c r="S117" s="46"/>
      <c r="T117" s="46"/>
      <c r="U117" s="46"/>
    </row>
    <row r="118" spans="1:21" ht="15.75" x14ac:dyDescent="0.25">
      <c r="B118" s="229"/>
      <c r="C118" s="47"/>
      <c r="D118" s="229"/>
      <c r="E118" s="229"/>
      <c r="F118" s="47"/>
      <c r="G118" s="47"/>
      <c r="H118" s="31"/>
      <c r="I118" s="24">
        <f t="shared" si="36"/>
        <v>156</v>
      </c>
      <c r="J118" s="27">
        <f t="shared" ca="1" si="29"/>
        <v>0</v>
      </c>
      <c r="K118" s="32">
        <f t="shared" ca="1" si="30"/>
        <v>0</v>
      </c>
      <c r="L118" s="27">
        <f t="shared" ca="1" si="31"/>
        <v>0</v>
      </c>
      <c r="M118" s="29">
        <f t="shared" ca="1" si="33"/>
        <v>0</v>
      </c>
      <c r="N118" s="30">
        <f t="shared" ca="1" si="34"/>
        <v>-2.5395222287308524E-9</v>
      </c>
      <c r="O118" s="27">
        <f t="shared" ca="1" si="32"/>
        <v>-2.6411031178800864E-9</v>
      </c>
      <c r="P118" s="34"/>
      <c r="Q118" s="46"/>
      <c r="R118" s="46"/>
      <c r="S118" s="46"/>
      <c r="T118" s="46"/>
      <c r="U118" s="46"/>
    </row>
    <row r="119" spans="1:21" ht="15.75" x14ac:dyDescent="0.25">
      <c r="B119" s="229"/>
      <c r="C119" s="47"/>
      <c r="D119" s="229"/>
      <c r="E119" s="229"/>
      <c r="F119" s="47"/>
      <c r="G119" s="47"/>
      <c r="H119" s="31"/>
      <c r="I119" s="24">
        <f>I118+1</f>
        <v>157</v>
      </c>
      <c r="J119" s="27">
        <f t="shared" ca="1" si="29"/>
        <v>0</v>
      </c>
      <c r="K119" s="32">
        <f t="shared" ca="1" si="30"/>
        <v>0</v>
      </c>
      <c r="L119" s="27">
        <f t="shared" ca="1" si="31"/>
        <v>0</v>
      </c>
      <c r="M119" s="29">
        <f t="shared" ca="1" si="33"/>
        <v>0</v>
      </c>
      <c r="N119" s="30">
        <f t="shared" ca="1" si="34"/>
        <v>-2.6411031178800864E-9</v>
      </c>
      <c r="O119" s="27">
        <f t="shared" ca="1" si="32"/>
        <v>-2.7467472425952899E-9</v>
      </c>
      <c r="P119" s="34"/>
      <c r="Q119" s="46"/>
      <c r="R119" s="46"/>
      <c r="S119" s="46"/>
      <c r="T119" s="46"/>
      <c r="U119" s="46"/>
    </row>
    <row r="120" spans="1:21" ht="15.75" x14ac:dyDescent="0.25">
      <c r="B120" s="229"/>
      <c r="C120" s="47"/>
      <c r="D120" s="229"/>
      <c r="E120" s="229"/>
      <c r="F120" s="47"/>
      <c r="G120" s="47"/>
      <c r="H120" s="31"/>
      <c r="I120" s="23"/>
      <c r="J120" s="27"/>
      <c r="K120" s="32"/>
      <c r="L120" s="27"/>
      <c r="M120" s="33"/>
      <c r="N120" s="30"/>
      <c r="O120" s="27"/>
      <c r="P120" s="34"/>
      <c r="Q120" s="46"/>
      <c r="R120" s="46"/>
      <c r="S120" s="46"/>
      <c r="T120" s="46"/>
      <c r="U120" s="46"/>
    </row>
    <row r="121" spans="1:21" ht="15.75" x14ac:dyDescent="0.25">
      <c r="A121" s="86"/>
      <c r="B121" s="232"/>
      <c r="C121" s="204"/>
      <c r="D121" s="233"/>
      <c r="E121" s="234"/>
      <c r="F121" s="197"/>
      <c r="G121" s="34"/>
      <c r="H121" s="34"/>
      <c r="I121" s="35"/>
      <c r="J121" s="36"/>
      <c r="K121" s="36"/>
      <c r="L121" s="37"/>
      <c r="M121" s="38"/>
      <c r="N121" s="39"/>
      <c r="O121" s="37"/>
      <c r="P121" s="34"/>
      <c r="Q121" s="46"/>
      <c r="R121" s="46"/>
      <c r="S121" s="46"/>
      <c r="T121" s="46"/>
      <c r="U121" s="46"/>
    </row>
    <row r="122" spans="1:21" ht="15.75" x14ac:dyDescent="0.25">
      <c r="A122" s="86"/>
      <c r="B122" s="232"/>
      <c r="C122" s="204"/>
      <c r="D122" s="233"/>
      <c r="E122" s="234"/>
      <c r="F122" s="197"/>
      <c r="G122" s="34"/>
      <c r="H122" s="34"/>
      <c r="I122" s="35"/>
      <c r="J122" s="36"/>
      <c r="K122" s="35"/>
      <c r="L122" s="37"/>
      <c r="M122" s="38"/>
      <c r="N122" s="39"/>
      <c r="O122" s="37"/>
      <c r="P122" s="34"/>
      <c r="Q122" s="46"/>
      <c r="R122" s="46"/>
      <c r="S122" s="46"/>
      <c r="T122" s="46"/>
      <c r="U122" s="46"/>
    </row>
    <row r="123" spans="1:21" ht="15.75" x14ac:dyDescent="0.25">
      <c r="A123" s="86"/>
      <c r="B123" s="232"/>
      <c r="C123" s="204"/>
      <c r="D123" s="233"/>
      <c r="E123" s="234"/>
      <c r="F123" s="197"/>
      <c r="G123" s="34"/>
      <c r="H123" s="34"/>
      <c r="I123" s="35"/>
      <c r="J123" s="36"/>
      <c r="K123" s="35"/>
      <c r="L123" s="37"/>
      <c r="M123" s="40"/>
      <c r="N123" s="39"/>
      <c r="O123" s="37"/>
      <c r="P123" s="34"/>
      <c r="Q123" s="46"/>
      <c r="R123" s="46"/>
      <c r="S123" s="46"/>
      <c r="T123" s="46"/>
      <c r="U123" s="46"/>
    </row>
    <row r="124" spans="1:21" ht="15.75" x14ac:dyDescent="0.25">
      <c r="A124" s="86"/>
      <c r="B124" s="232"/>
      <c r="C124" s="204"/>
      <c r="D124" s="233"/>
      <c r="E124" s="234"/>
      <c r="F124" s="197"/>
      <c r="G124" s="34"/>
      <c r="H124" s="34"/>
      <c r="I124" s="35"/>
      <c r="J124" s="35"/>
      <c r="K124" s="35"/>
      <c r="L124" s="37"/>
      <c r="M124" s="40"/>
      <c r="N124" s="39"/>
      <c r="O124" s="37"/>
      <c r="P124" s="34"/>
      <c r="Q124" s="46"/>
      <c r="R124" s="46"/>
      <c r="S124" s="46"/>
      <c r="T124" s="46"/>
      <c r="U124" s="46"/>
    </row>
    <row r="125" spans="1:21" ht="15.75" x14ac:dyDescent="0.25">
      <c r="A125" s="86"/>
      <c r="B125" s="232"/>
      <c r="C125" s="204"/>
      <c r="D125" s="233"/>
      <c r="E125" s="234"/>
      <c r="F125" s="197"/>
      <c r="G125" s="34"/>
      <c r="H125" s="34"/>
      <c r="I125" s="35"/>
      <c r="J125" s="35"/>
      <c r="K125" s="35"/>
      <c r="L125" s="37"/>
      <c r="M125" s="40"/>
      <c r="N125" s="39"/>
      <c r="O125" s="37"/>
      <c r="P125" s="34"/>
      <c r="Q125" s="46"/>
      <c r="R125" s="46"/>
      <c r="S125" s="46"/>
      <c r="T125" s="46"/>
      <c r="U125" s="46"/>
    </row>
    <row r="126" spans="1:21" ht="15.75" x14ac:dyDescent="0.25">
      <c r="A126" s="86"/>
      <c r="B126" s="232"/>
      <c r="C126" s="204"/>
      <c r="D126" s="233"/>
      <c r="E126" s="234"/>
      <c r="F126" s="197"/>
      <c r="G126" s="34"/>
      <c r="H126" s="34"/>
      <c r="I126" s="35"/>
      <c r="J126" s="35"/>
      <c r="K126" s="35"/>
      <c r="L126" s="37"/>
      <c r="M126" s="40"/>
      <c r="N126" s="44"/>
      <c r="O126" s="45"/>
      <c r="P126" s="34"/>
      <c r="Q126" s="46"/>
      <c r="R126" s="46"/>
      <c r="S126" s="46"/>
      <c r="T126" s="46"/>
      <c r="U126" s="46"/>
    </row>
    <row r="127" spans="1:21" ht="15.75" x14ac:dyDescent="0.25">
      <c r="A127" s="86"/>
      <c r="B127" s="232"/>
      <c r="C127" s="204"/>
      <c r="D127" s="233"/>
      <c r="E127" s="234"/>
      <c r="F127" s="197"/>
      <c r="G127" s="34"/>
      <c r="H127" s="34"/>
      <c r="I127" s="35"/>
      <c r="J127" s="35"/>
      <c r="K127" s="35"/>
      <c r="L127" s="37"/>
      <c r="M127" s="40"/>
      <c r="N127" s="44"/>
      <c r="O127" s="45"/>
      <c r="P127" s="34"/>
      <c r="Q127" s="46"/>
      <c r="R127" s="46"/>
      <c r="S127" s="46"/>
      <c r="T127" s="46"/>
      <c r="U127" s="46"/>
    </row>
    <row r="128" spans="1:21" ht="15.75" x14ac:dyDescent="0.25">
      <c r="A128" s="86"/>
      <c r="B128" s="232"/>
      <c r="C128" s="204"/>
      <c r="D128" s="233"/>
      <c r="E128" s="234"/>
      <c r="F128" s="197"/>
      <c r="G128" s="34"/>
      <c r="H128" s="34"/>
      <c r="I128" s="35"/>
      <c r="J128" s="35"/>
      <c r="K128" s="35"/>
      <c r="L128" s="37"/>
      <c r="M128" s="40"/>
      <c r="N128" s="44"/>
      <c r="O128" s="45"/>
      <c r="P128" s="34"/>
      <c r="Q128" s="46"/>
      <c r="R128" s="46"/>
      <c r="S128" s="46"/>
      <c r="T128" s="46"/>
      <c r="U128" s="46"/>
    </row>
    <row r="129" spans="1:21" ht="15.75" x14ac:dyDescent="0.25">
      <c r="A129" s="86"/>
      <c r="B129" s="232"/>
      <c r="C129" s="204"/>
      <c r="D129" s="233"/>
      <c r="E129" s="234"/>
      <c r="F129" s="197"/>
      <c r="G129" s="34"/>
      <c r="H129" s="34"/>
      <c r="I129" s="35"/>
      <c r="J129" s="35"/>
      <c r="K129" s="35"/>
      <c r="L129" s="37"/>
      <c r="M129" s="40"/>
      <c r="N129" s="44"/>
      <c r="O129" s="45"/>
      <c r="P129" s="34"/>
      <c r="Q129" s="46"/>
      <c r="R129" s="46"/>
      <c r="S129" s="46"/>
      <c r="T129" s="46"/>
      <c r="U129" s="46"/>
    </row>
    <row r="130" spans="1:21" ht="15.75" x14ac:dyDescent="0.25">
      <c r="A130" s="86"/>
      <c r="B130" s="232"/>
      <c r="C130" s="204"/>
      <c r="D130" s="233"/>
      <c r="E130" s="234"/>
      <c r="F130" s="197"/>
      <c r="G130" s="34"/>
      <c r="H130" s="34"/>
      <c r="I130" s="35"/>
      <c r="J130" s="35"/>
      <c r="K130" s="35"/>
      <c r="L130" s="37"/>
      <c r="M130" s="40"/>
      <c r="N130" s="44"/>
      <c r="O130" s="45"/>
      <c r="P130" s="34"/>
      <c r="Q130" s="46"/>
      <c r="R130" s="46"/>
      <c r="S130" s="46"/>
      <c r="T130" s="46"/>
      <c r="U130" s="46"/>
    </row>
    <row r="131" spans="1:21" ht="15.75" x14ac:dyDescent="0.25">
      <c r="A131" s="86"/>
      <c r="B131" s="232"/>
      <c r="C131" s="204"/>
      <c r="D131" s="233"/>
      <c r="E131" s="234"/>
      <c r="F131" s="197"/>
      <c r="G131" s="34"/>
      <c r="H131" s="34"/>
      <c r="I131" s="35"/>
      <c r="J131" s="35"/>
      <c r="K131" s="35"/>
      <c r="L131" s="37"/>
      <c r="M131" s="40"/>
      <c r="N131" s="44"/>
      <c r="O131" s="45"/>
      <c r="P131" s="34"/>
      <c r="Q131" s="46"/>
      <c r="R131" s="46"/>
      <c r="S131" s="46"/>
      <c r="T131" s="46"/>
      <c r="U131" s="46"/>
    </row>
    <row r="132" spans="1:21" ht="15.75" x14ac:dyDescent="0.25">
      <c r="A132" s="86"/>
      <c r="B132" s="232"/>
      <c r="C132" s="204"/>
      <c r="D132" s="233"/>
      <c r="E132" s="234"/>
      <c r="F132" s="197"/>
      <c r="G132" s="34"/>
      <c r="H132" s="34"/>
      <c r="I132" s="35"/>
      <c r="J132" s="35"/>
      <c r="K132" s="35"/>
      <c r="L132" s="37"/>
      <c r="M132" s="40"/>
      <c r="N132" s="44"/>
      <c r="O132" s="45"/>
      <c r="P132" s="34"/>
      <c r="Q132" s="46"/>
      <c r="R132" s="46"/>
      <c r="S132" s="46"/>
      <c r="T132" s="46"/>
      <c r="U132" s="46"/>
    </row>
    <row r="133" spans="1:21" ht="15.75" x14ac:dyDescent="0.25">
      <c r="A133" s="86"/>
      <c r="B133" s="232"/>
      <c r="C133" s="204"/>
      <c r="D133" s="233"/>
      <c r="E133" s="234"/>
      <c r="F133" s="197"/>
      <c r="G133" s="34"/>
      <c r="H133" s="34"/>
      <c r="I133" s="35"/>
      <c r="J133" s="35"/>
      <c r="K133" s="35"/>
      <c r="L133" s="37"/>
      <c r="M133" s="40"/>
      <c r="N133" s="44"/>
      <c r="O133" s="45"/>
      <c r="P133" s="34"/>
      <c r="Q133" s="46"/>
      <c r="R133" s="46"/>
      <c r="S133" s="46"/>
      <c r="T133" s="46"/>
      <c r="U133" s="46"/>
    </row>
    <row r="134" spans="1:21" ht="15.75" x14ac:dyDescent="0.25">
      <c r="A134" s="86"/>
      <c r="B134" s="232"/>
      <c r="C134" s="204"/>
      <c r="D134" s="233"/>
      <c r="E134" s="234"/>
      <c r="F134" s="197"/>
      <c r="G134" s="34"/>
      <c r="H134" s="34"/>
      <c r="I134" s="35"/>
      <c r="J134" s="35"/>
      <c r="K134" s="35"/>
      <c r="L134" s="37"/>
      <c r="M134" s="40"/>
      <c r="N134" s="44"/>
      <c r="O134" s="45"/>
      <c r="P134" s="34"/>
      <c r="Q134" s="46"/>
      <c r="R134" s="46"/>
      <c r="S134" s="46"/>
      <c r="T134" s="46"/>
      <c r="U134" s="46"/>
    </row>
    <row r="135" spans="1:21" x14ac:dyDescent="0.2">
      <c r="A135" s="86"/>
      <c r="B135" s="232"/>
      <c r="C135" s="204"/>
      <c r="D135" s="233"/>
      <c r="E135" s="234"/>
      <c r="F135" s="207"/>
      <c r="G135" s="34"/>
      <c r="H135" s="34"/>
      <c r="I135" s="35"/>
      <c r="J135" s="35"/>
      <c r="K135" s="35"/>
      <c r="L135" s="37"/>
      <c r="M135" s="40"/>
      <c r="N135" s="44"/>
      <c r="O135" s="45"/>
      <c r="P135" s="34"/>
      <c r="Q135" s="46"/>
      <c r="R135" s="46"/>
      <c r="S135" s="46"/>
      <c r="T135" s="46"/>
      <c r="U135" s="46"/>
    </row>
    <row r="136" spans="1:21" x14ac:dyDescent="0.2">
      <c r="A136" s="86"/>
      <c r="B136" s="232"/>
      <c r="C136" s="204"/>
      <c r="D136" s="233"/>
      <c r="E136" s="234"/>
      <c r="F136" s="207"/>
      <c r="G136" s="34"/>
      <c r="H136" s="34"/>
      <c r="I136" s="35"/>
      <c r="J136" s="35"/>
      <c r="K136" s="35"/>
      <c r="L136" s="37"/>
      <c r="M136" s="40"/>
      <c r="N136" s="44"/>
      <c r="O136" s="45"/>
      <c r="P136" s="34"/>
      <c r="Q136" s="46"/>
      <c r="R136" s="46"/>
      <c r="S136" s="46"/>
      <c r="T136" s="46"/>
      <c r="U136" s="46"/>
    </row>
    <row r="137" spans="1:21" x14ac:dyDescent="0.2">
      <c r="A137" s="86"/>
      <c r="B137" s="232"/>
      <c r="C137" s="204"/>
      <c r="D137" s="233"/>
      <c r="E137" s="234"/>
      <c r="F137" s="207"/>
      <c r="G137" s="34"/>
      <c r="H137" s="34"/>
      <c r="I137" s="35"/>
      <c r="J137" s="35"/>
      <c r="K137" s="35"/>
      <c r="L137" s="37"/>
      <c r="M137" s="40"/>
      <c r="N137" s="44"/>
      <c r="O137" s="45"/>
      <c r="P137" s="34"/>
      <c r="Q137" s="46"/>
      <c r="R137" s="46"/>
      <c r="S137" s="46"/>
      <c r="T137" s="46"/>
      <c r="U137" s="46"/>
    </row>
    <row r="138" spans="1:21" x14ac:dyDescent="0.2">
      <c r="A138" s="86"/>
      <c r="B138" s="232"/>
      <c r="C138" s="204"/>
      <c r="D138" s="233"/>
      <c r="E138" s="234"/>
      <c r="F138" s="207"/>
      <c r="G138" s="34"/>
      <c r="H138" s="34"/>
      <c r="I138" s="35"/>
      <c r="J138" s="35"/>
      <c r="K138" s="35"/>
      <c r="L138" s="37"/>
      <c r="M138" s="40"/>
      <c r="N138" s="44"/>
      <c r="O138" s="45"/>
      <c r="P138" s="34"/>
      <c r="Q138" s="46"/>
      <c r="R138" s="46"/>
      <c r="S138" s="46"/>
      <c r="T138" s="46"/>
      <c r="U138" s="46"/>
    </row>
    <row r="139" spans="1:21" x14ac:dyDescent="0.2">
      <c r="A139" s="86"/>
      <c r="B139" s="232"/>
      <c r="C139" s="204"/>
      <c r="D139" s="233"/>
      <c r="E139" s="234"/>
      <c r="F139" s="207"/>
      <c r="G139" s="34"/>
      <c r="H139" s="34"/>
      <c r="I139" s="35"/>
      <c r="J139" s="35"/>
      <c r="K139" s="35"/>
      <c r="L139" s="37"/>
      <c r="M139" s="40"/>
      <c r="N139" s="44"/>
      <c r="O139" s="45"/>
      <c r="P139" s="34"/>
      <c r="Q139" s="46"/>
      <c r="R139" s="46"/>
      <c r="S139" s="46"/>
      <c r="T139" s="46"/>
      <c r="U139" s="46"/>
    </row>
    <row r="140" spans="1:21" x14ac:dyDescent="0.2">
      <c r="A140" s="86"/>
      <c r="B140" s="232"/>
      <c r="C140" s="204"/>
      <c r="D140" s="233"/>
      <c r="E140" s="234"/>
      <c r="F140" s="207"/>
      <c r="G140" s="34"/>
      <c r="H140" s="34"/>
      <c r="I140" s="35"/>
      <c r="J140" s="35"/>
      <c r="K140" s="35"/>
      <c r="L140" s="37"/>
      <c r="M140" s="40"/>
      <c r="N140" s="44"/>
      <c r="O140" s="45"/>
      <c r="P140" s="34"/>
      <c r="Q140" s="46"/>
      <c r="R140" s="46"/>
      <c r="S140" s="46"/>
      <c r="T140" s="46"/>
      <c r="U140" s="46"/>
    </row>
    <row r="141" spans="1:21" x14ac:dyDescent="0.2">
      <c r="A141" s="86"/>
      <c r="B141" s="232"/>
      <c r="C141" s="204"/>
      <c r="D141" s="233"/>
      <c r="E141" s="234"/>
      <c r="F141" s="207"/>
      <c r="G141" s="34"/>
      <c r="H141" s="34"/>
      <c r="I141" s="35"/>
      <c r="J141" s="35"/>
      <c r="K141" s="35"/>
      <c r="L141" s="45"/>
      <c r="M141" s="40"/>
      <c r="N141" s="44"/>
      <c r="O141" s="45"/>
      <c r="P141" s="34"/>
      <c r="Q141" s="46"/>
      <c r="R141" s="46"/>
      <c r="S141" s="46"/>
      <c r="T141" s="46"/>
      <c r="U141" s="46"/>
    </row>
    <row r="142" spans="1:21" x14ac:dyDescent="0.2">
      <c r="A142" s="86"/>
      <c r="B142" s="232"/>
      <c r="C142" s="204"/>
      <c r="D142" s="233"/>
      <c r="E142" s="234"/>
      <c r="F142" s="207"/>
      <c r="G142" s="34"/>
      <c r="H142" s="34"/>
      <c r="I142" s="35"/>
      <c r="J142" s="35"/>
      <c r="K142" s="35"/>
      <c r="L142" s="45"/>
      <c r="M142" s="40"/>
      <c r="N142" s="44"/>
      <c r="O142" s="45"/>
      <c r="P142" s="34"/>
      <c r="Q142" s="46"/>
      <c r="R142" s="46"/>
      <c r="S142" s="46"/>
      <c r="T142" s="46"/>
      <c r="U142" s="46"/>
    </row>
    <row r="143" spans="1:21" x14ac:dyDescent="0.2">
      <c r="A143" s="86"/>
      <c r="B143" s="204"/>
      <c r="C143" s="204"/>
      <c r="D143" s="205"/>
      <c r="E143" s="206"/>
      <c r="F143" s="207"/>
      <c r="G143" s="34"/>
      <c r="H143" s="34"/>
      <c r="I143" s="35"/>
      <c r="J143" s="35"/>
      <c r="K143" s="35"/>
      <c r="L143" s="45"/>
      <c r="M143" s="40"/>
      <c r="N143" s="44"/>
      <c r="O143" s="45"/>
      <c r="P143" s="34"/>
      <c r="Q143" s="46"/>
      <c r="R143" s="46"/>
      <c r="S143" s="46"/>
      <c r="T143" s="46"/>
      <c r="U143" s="46"/>
    </row>
    <row r="144" spans="1:21" x14ac:dyDescent="0.2">
      <c r="A144" s="86"/>
      <c r="B144" s="204"/>
      <c r="C144" s="204"/>
      <c r="D144" s="205"/>
      <c r="E144" s="206"/>
      <c r="F144" s="207"/>
      <c r="G144" s="34"/>
      <c r="H144" s="34"/>
      <c r="I144" s="35"/>
      <c r="J144" s="35"/>
      <c r="K144" s="35"/>
      <c r="L144" s="45"/>
      <c r="M144" s="40"/>
      <c r="N144" s="44"/>
      <c r="O144" s="45"/>
      <c r="P144" s="34"/>
      <c r="Q144" s="46"/>
      <c r="R144" s="46"/>
      <c r="S144" s="46"/>
      <c r="T144" s="46"/>
      <c r="U144" s="46"/>
    </row>
    <row r="145" spans="1:21" x14ac:dyDescent="0.2">
      <c r="A145" s="86"/>
      <c r="B145" s="204"/>
      <c r="C145" s="204"/>
      <c r="D145" s="205"/>
      <c r="E145" s="206"/>
      <c r="F145" s="207"/>
      <c r="G145" s="34"/>
      <c r="H145" s="34"/>
      <c r="I145" s="35"/>
      <c r="J145" s="35"/>
      <c r="K145" s="35"/>
      <c r="L145" s="45"/>
      <c r="M145" s="40"/>
      <c r="N145" s="44"/>
      <c r="O145" s="45"/>
      <c r="P145" s="34"/>
      <c r="Q145" s="46"/>
      <c r="R145" s="46"/>
      <c r="S145" s="46"/>
      <c r="T145" s="46"/>
      <c r="U145" s="46"/>
    </row>
    <row r="146" spans="1:21" x14ac:dyDescent="0.2">
      <c r="A146" s="86"/>
      <c r="B146" s="204"/>
      <c r="C146" s="204"/>
      <c r="D146" s="205"/>
      <c r="E146" s="206"/>
      <c r="F146" s="207"/>
      <c r="G146" s="34"/>
      <c r="H146" s="34"/>
      <c r="I146" s="35"/>
      <c r="J146" s="35"/>
      <c r="K146" s="35"/>
      <c r="L146" s="45"/>
      <c r="M146" s="40"/>
      <c r="N146" s="44"/>
      <c r="O146" s="45"/>
      <c r="P146" s="34"/>
      <c r="Q146" s="46"/>
      <c r="R146" s="46"/>
      <c r="S146" s="46"/>
      <c r="T146" s="46"/>
      <c r="U146" s="46"/>
    </row>
    <row r="147" spans="1:21" x14ac:dyDescent="0.2">
      <c r="A147" s="86"/>
      <c r="B147" s="204"/>
      <c r="C147" s="204"/>
      <c r="D147" s="207"/>
      <c r="E147" s="208"/>
      <c r="F147" s="207"/>
      <c r="G147" s="72"/>
      <c r="H147" s="72"/>
      <c r="I147" s="35"/>
      <c r="J147" s="35"/>
      <c r="K147" s="35"/>
      <c r="L147" s="45"/>
      <c r="M147" s="40"/>
      <c r="N147" s="44"/>
      <c r="O147" s="45"/>
      <c r="P147" s="34"/>
      <c r="Q147" s="46"/>
      <c r="R147" s="46"/>
      <c r="S147" s="46"/>
      <c r="T147" s="46"/>
      <c r="U147" s="46"/>
    </row>
    <row r="148" spans="1:21" x14ac:dyDescent="0.2">
      <c r="A148" s="86"/>
      <c r="B148" s="204"/>
      <c r="C148" s="204"/>
      <c r="D148" s="207"/>
      <c r="E148" s="208"/>
      <c r="F148" s="207"/>
      <c r="G148" s="74"/>
      <c r="H148" s="74"/>
      <c r="I148" s="35"/>
      <c r="J148" s="35"/>
      <c r="K148" s="35"/>
      <c r="L148" s="45"/>
      <c r="M148" s="40"/>
      <c r="N148" s="44"/>
      <c r="O148" s="45"/>
      <c r="P148" s="34"/>
      <c r="Q148" s="46"/>
      <c r="R148" s="46"/>
      <c r="S148" s="46"/>
      <c r="T148" s="46"/>
      <c r="U148" s="46"/>
    </row>
    <row r="149" spans="1:21" x14ac:dyDescent="0.2">
      <c r="A149" s="86"/>
      <c r="B149" s="204"/>
      <c r="C149" s="204"/>
      <c r="D149" s="207"/>
      <c r="E149" s="208"/>
      <c r="F149" s="207"/>
      <c r="G149" s="74"/>
      <c r="H149" s="74"/>
      <c r="I149" s="35"/>
      <c r="J149" s="35"/>
      <c r="K149" s="35"/>
      <c r="L149" s="45"/>
      <c r="M149" s="40"/>
      <c r="N149" s="44"/>
      <c r="O149" s="45"/>
      <c r="P149" s="34"/>
      <c r="Q149" s="46"/>
      <c r="R149" s="46"/>
      <c r="S149" s="46"/>
      <c r="T149" s="46"/>
      <c r="U149" s="46"/>
    </row>
    <row r="150" spans="1:21" x14ac:dyDescent="0.2">
      <c r="A150" s="86"/>
      <c r="B150" s="204"/>
      <c r="C150" s="204"/>
      <c r="D150" s="207"/>
      <c r="E150" s="208"/>
      <c r="F150" s="207"/>
      <c r="G150" s="74"/>
      <c r="H150" s="74"/>
      <c r="I150" s="35"/>
      <c r="J150" s="35"/>
      <c r="K150" s="35"/>
      <c r="L150" s="45"/>
      <c r="M150" s="40"/>
      <c r="N150" s="44"/>
      <c r="O150" s="45"/>
      <c r="P150" s="34"/>
      <c r="Q150" s="46"/>
      <c r="R150" s="46"/>
      <c r="S150" s="46"/>
      <c r="T150" s="46"/>
      <c r="U150" s="46"/>
    </row>
    <row r="151" spans="1:21" x14ac:dyDescent="0.2">
      <c r="A151" s="86"/>
      <c r="B151" s="204"/>
      <c r="C151" s="204"/>
      <c r="D151" s="207"/>
      <c r="E151" s="208"/>
      <c r="F151" s="207"/>
      <c r="G151" s="74"/>
      <c r="H151" s="74"/>
      <c r="I151" s="35"/>
      <c r="J151" s="35"/>
      <c r="K151" s="35"/>
      <c r="L151" s="45"/>
      <c r="M151" s="40"/>
      <c r="N151" s="44"/>
      <c r="O151" s="45"/>
      <c r="P151" s="34"/>
      <c r="Q151" s="46"/>
      <c r="R151" s="46"/>
      <c r="S151" s="46"/>
      <c r="T151" s="46"/>
      <c r="U151" s="46"/>
    </row>
    <row r="152" spans="1:21" x14ac:dyDescent="0.2">
      <c r="A152" s="86"/>
      <c r="B152" s="204"/>
      <c r="C152" s="204"/>
      <c r="D152" s="207"/>
      <c r="E152" s="208"/>
      <c r="F152" s="207"/>
      <c r="G152" s="74"/>
      <c r="H152" s="74"/>
      <c r="I152" s="35"/>
      <c r="J152" s="35"/>
      <c r="K152" s="35"/>
      <c r="L152" s="45"/>
      <c r="M152" s="40"/>
      <c r="N152" s="44"/>
      <c r="O152" s="45"/>
      <c r="P152" s="34"/>
      <c r="Q152" s="46"/>
      <c r="R152" s="46"/>
      <c r="S152" s="46"/>
      <c r="T152" s="46"/>
      <c r="U152" s="46"/>
    </row>
    <row r="153" spans="1:21" x14ac:dyDescent="0.2">
      <c r="A153" s="86"/>
      <c r="B153" s="204"/>
      <c r="C153" s="204"/>
      <c r="D153" s="207"/>
      <c r="E153" s="208"/>
      <c r="F153" s="207"/>
      <c r="G153" s="74"/>
      <c r="H153" s="74"/>
      <c r="I153" s="35"/>
      <c r="J153" s="35"/>
      <c r="K153" s="35"/>
      <c r="L153" s="45"/>
      <c r="M153" s="40"/>
      <c r="N153" s="44"/>
      <c r="O153" s="45"/>
      <c r="P153" s="34"/>
      <c r="Q153" s="46"/>
      <c r="R153" s="46"/>
      <c r="S153" s="46"/>
      <c r="T153" s="46"/>
      <c r="U153" s="46"/>
    </row>
    <row r="154" spans="1:21" x14ac:dyDescent="0.2">
      <c r="A154" s="86"/>
      <c r="B154" s="204"/>
      <c r="C154" s="204"/>
      <c r="D154" s="207"/>
      <c r="E154" s="208"/>
      <c r="F154" s="207"/>
      <c r="G154" s="74"/>
      <c r="H154" s="74"/>
      <c r="I154" s="35"/>
      <c r="J154" s="35"/>
      <c r="K154" s="35"/>
      <c r="L154" s="45"/>
      <c r="M154" s="40"/>
      <c r="N154" s="44"/>
      <c r="O154" s="45"/>
      <c r="P154" s="34"/>
      <c r="Q154" s="46"/>
      <c r="R154" s="46"/>
      <c r="S154" s="46"/>
      <c r="T154" s="46"/>
      <c r="U154" s="46"/>
    </row>
    <row r="155" spans="1:21" x14ac:dyDescent="0.2">
      <c r="A155" s="86"/>
      <c r="B155" s="204"/>
      <c r="C155" s="204"/>
      <c r="D155" s="207"/>
      <c r="E155" s="208"/>
      <c r="F155" s="207"/>
      <c r="G155" s="74"/>
      <c r="H155" s="74"/>
      <c r="I155" s="35"/>
      <c r="J155" s="35"/>
      <c r="K155" s="35"/>
      <c r="L155" s="45"/>
      <c r="M155" s="40"/>
      <c r="N155" s="44"/>
      <c r="O155" s="45"/>
      <c r="P155" s="34"/>
      <c r="Q155" s="46"/>
      <c r="R155" s="46"/>
      <c r="S155" s="46"/>
      <c r="T155" s="46"/>
      <c r="U155" s="46"/>
    </row>
    <row r="156" spans="1:21" x14ac:dyDescent="0.2">
      <c r="A156" s="86"/>
      <c r="B156" s="204"/>
      <c r="C156" s="204"/>
      <c r="D156" s="207"/>
      <c r="E156" s="208"/>
      <c r="F156" s="207"/>
      <c r="G156" s="74"/>
      <c r="H156" s="74"/>
      <c r="I156" s="35"/>
      <c r="J156" s="35"/>
      <c r="K156" s="35"/>
      <c r="L156" s="45"/>
      <c r="M156" s="40"/>
      <c r="N156" s="44"/>
      <c r="O156" s="45"/>
      <c r="P156" s="34"/>
      <c r="Q156" s="46"/>
      <c r="R156" s="46"/>
      <c r="S156" s="46"/>
      <c r="T156" s="46"/>
      <c r="U156" s="46"/>
    </row>
    <row r="157" spans="1:21" x14ac:dyDescent="0.2">
      <c r="A157" s="86"/>
      <c r="B157" s="204"/>
      <c r="C157" s="204"/>
      <c r="D157" s="207"/>
      <c r="E157" s="208"/>
      <c r="F157" s="207"/>
      <c r="G157" s="74"/>
      <c r="H157" s="74"/>
      <c r="I157" s="35"/>
      <c r="J157" s="35"/>
      <c r="K157" s="35"/>
      <c r="L157" s="45"/>
      <c r="M157" s="40"/>
      <c r="N157" s="44"/>
      <c r="O157" s="45"/>
      <c r="P157" s="34"/>
      <c r="Q157" s="46"/>
      <c r="R157" s="46"/>
      <c r="S157" s="46"/>
      <c r="T157" s="46"/>
      <c r="U157" s="46"/>
    </row>
    <row r="158" spans="1:21" x14ac:dyDescent="0.2">
      <c r="B158" s="200"/>
      <c r="C158" s="200"/>
      <c r="D158" s="201"/>
      <c r="E158" s="202"/>
      <c r="F158" s="201"/>
      <c r="G158" s="203"/>
      <c r="H158" s="74"/>
      <c r="I158" s="35"/>
      <c r="J158" s="35"/>
      <c r="K158" s="35"/>
      <c r="L158" s="45"/>
      <c r="M158" s="40"/>
      <c r="N158" s="44"/>
      <c r="O158" s="45"/>
      <c r="P158" s="34"/>
      <c r="Q158" s="46"/>
      <c r="R158" s="46"/>
      <c r="S158" s="46"/>
      <c r="T158" s="46"/>
      <c r="U158" s="46"/>
    </row>
    <row r="159" spans="1:21" x14ac:dyDescent="0.2">
      <c r="B159" s="10"/>
      <c r="C159" s="10"/>
      <c r="D159" s="69"/>
      <c r="E159" s="70"/>
      <c r="F159" s="69"/>
      <c r="G159" s="73"/>
      <c r="H159" s="74"/>
      <c r="I159" s="35"/>
      <c r="J159" s="35"/>
      <c r="K159" s="35"/>
      <c r="L159" s="45"/>
      <c r="M159" s="40"/>
      <c r="N159" s="44"/>
      <c r="O159" s="45"/>
      <c r="P159" s="34"/>
      <c r="Q159" s="46"/>
      <c r="R159" s="46"/>
      <c r="S159" s="46"/>
      <c r="T159" s="46"/>
      <c r="U159" s="46"/>
    </row>
    <row r="160" spans="1:21" x14ac:dyDescent="0.2">
      <c r="B160" s="10"/>
      <c r="C160" s="10"/>
      <c r="D160" s="69"/>
      <c r="E160" s="70"/>
      <c r="F160" s="69"/>
      <c r="G160" s="73"/>
      <c r="H160" s="74"/>
      <c r="I160" s="35"/>
      <c r="J160" s="35"/>
      <c r="K160" s="35"/>
      <c r="L160" s="45"/>
      <c r="M160" s="40"/>
      <c r="N160" s="44"/>
      <c r="O160" s="45"/>
      <c r="P160" s="34"/>
      <c r="Q160" s="46"/>
      <c r="R160" s="46"/>
      <c r="S160" s="46"/>
      <c r="T160" s="46"/>
      <c r="U160" s="46"/>
    </row>
    <row r="161" spans="2:21" x14ac:dyDescent="0.2">
      <c r="B161" s="10"/>
      <c r="C161" s="10"/>
      <c r="D161" s="69"/>
      <c r="E161" s="70"/>
      <c r="F161" s="69"/>
      <c r="G161" s="73"/>
      <c r="H161" s="74"/>
      <c r="I161" s="35"/>
      <c r="J161" s="35"/>
      <c r="K161" s="35"/>
      <c r="L161" s="45"/>
      <c r="M161" s="40"/>
      <c r="N161" s="44"/>
      <c r="O161" s="45"/>
      <c r="P161" s="34"/>
      <c r="Q161" s="46"/>
      <c r="R161" s="46"/>
      <c r="S161" s="46"/>
      <c r="T161" s="46"/>
      <c r="U161" s="46"/>
    </row>
    <row r="162" spans="2:21" x14ac:dyDescent="0.2">
      <c r="B162" s="10"/>
      <c r="C162" s="10"/>
      <c r="D162" s="69"/>
      <c r="E162" s="70"/>
      <c r="F162" s="69"/>
      <c r="G162" s="73"/>
      <c r="H162" s="74"/>
      <c r="I162" s="35"/>
      <c r="J162" s="35"/>
      <c r="K162" s="35"/>
      <c r="L162" s="45"/>
      <c r="M162" s="40"/>
      <c r="N162" s="44"/>
      <c r="O162" s="45"/>
      <c r="P162" s="34"/>
      <c r="Q162" s="46"/>
      <c r="R162" s="46"/>
      <c r="S162" s="46"/>
      <c r="T162" s="46"/>
      <c r="U162" s="46"/>
    </row>
    <row r="163" spans="2:21" x14ac:dyDescent="0.2">
      <c r="B163" s="10"/>
      <c r="C163" s="10"/>
      <c r="D163" s="69"/>
      <c r="E163" s="70"/>
      <c r="F163" s="69"/>
      <c r="G163" s="73"/>
      <c r="H163" s="74"/>
      <c r="I163" s="35"/>
      <c r="J163" s="35"/>
      <c r="K163" s="35"/>
      <c r="L163" s="45"/>
      <c r="M163" s="40"/>
      <c r="N163" s="44"/>
      <c r="O163" s="45"/>
      <c r="P163" s="34"/>
      <c r="Q163" s="46"/>
      <c r="R163" s="46"/>
      <c r="S163" s="46"/>
      <c r="T163" s="46"/>
      <c r="U163" s="46"/>
    </row>
    <row r="164" spans="2:21" x14ac:dyDescent="0.2">
      <c r="B164" s="10"/>
      <c r="C164" s="10"/>
      <c r="D164" s="69"/>
      <c r="E164" s="70"/>
      <c r="F164" s="69"/>
      <c r="G164" s="73"/>
      <c r="H164" s="74"/>
      <c r="I164" s="35"/>
      <c r="J164" s="35"/>
      <c r="K164" s="35"/>
      <c r="L164" s="45"/>
      <c r="M164" s="40"/>
      <c r="N164" s="44"/>
      <c r="O164" s="45"/>
      <c r="P164" s="34"/>
      <c r="Q164" s="46"/>
      <c r="R164" s="46"/>
      <c r="S164" s="46"/>
      <c r="T164" s="46"/>
      <c r="U164" s="46"/>
    </row>
    <row r="165" spans="2:21" x14ac:dyDescent="0.2">
      <c r="B165" s="10"/>
      <c r="C165" s="10"/>
      <c r="D165" s="69"/>
      <c r="E165" s="70"/>
      <c r="F165" s="69"/>
      <c r="G165" s="73"/>
      <c r="H165" s="74"/>
      <c r="I165" s="35"/>
      <c r="J165" s="35"/>
      <c r="K165" s="35"/>
      <c r="L165" s="45"/>
      <c r="M165" s="40"/>
      <c r="N165" s="44"/>
      <c r="O165" s="45"/>
      <c r="P165" s="34"/>
      <c r="Q165" s="46"/>
      <c r="R165" s="46"/>
      <c r="S165" s="46"/>
      <c r="T165" s="46"/>
      <c r="U165" s="46"/>
    </row>
    <row r="166" spans="2:21" x14ac:dyDescent="0.2">
      <c r="B166" s="10"/>
      <c r="C166" s="10"/>
      <c r="D166" s="69"/>
      <c r="E166" s="70"/>
      <c r="F166" s="69"/>
      <c r="G166" s="73"/>
      <c r="H166" s="74"/>
      <c r="I166" s="35"/>
      <c r="J166" s="35"/>
      <c r="K166" s="35"/>
      <c r="L166" s="45"/>
      <c r="M166" s="40"/>
      <c r="N166" s="44"/>
      <c r="O166" s="45"/>
      <c r="P166" s="34"/>
      <c r="Q166" s="46"/>
      <c r="R166" s="46"/>
      <c r="S166" s="46"/>
      <c r="T166" s="46"/>
      <c r="U166" s="46"/>
    </row>
    <row r="167" spans="2:21" x14ac:dyDescent="0.2">
      <c r="B167" s="10"/>
      <c r="C167" s="10"/>
      <c r="D167" s="69"/>
      <c r="E167" s="70"/>
      <c r="F167" s="69"/>
      <c r="G167" s="73"/>
      <c r="H167" s="74"/>
      <c r="I167" s="35"/>
      <c r="J167" s="35"/>
      <c r="K167" s="35"/>
      <c r="L167" s="45"/>
      <c r="M167" s="40"/>
      <c r="N167" s="44"/>
      <c r="O167" s="45"/>
      <c r="P167" s="34"/>
      <c r="Q167" s="46"/>
      <c r="R167" s="46"/>
      <c r="S167" s="46"/>
      <c r="T167" s="46"/>
      <c r="U167" s="46"/>
    </row>
    <row r="168" spans="2:21" x14ac:dyDescent="0.2">
      <c r="B168" s="10"/>
      <c r="C168" s="10"/>
      <c r="D168" s="69"/>
      <c r="E168" s="70"/>
      <c r="F168" s="69"/>
      <c r="G168" s="73"/>
      <c r="H168" s="74"/>
      <c r="I168" s="35"/>
      <c r="J168" s="35"/>
      <c r="K168" s="35"/>
      <c r="L168" s="45"/>
      <c r="M168" s="40"/>
      <c r="N168" s="44"/>
      <c r="O168" s="45"/>
      <c r="P168" s="34"/>
      <c r="Q168" s="46"/>
      <c r="R168" s="46"/>
      <c r="S168" s="46"/>
      <c r="T168" s="46"/>
      <c r="U168" s="46"/>
    </row>
    <row r="169" spans="2:21" x14ac:dyDescent="0.2">
      <c r="B169" s="10"/>
      <c r="C169" s="10"/>
      <c r="D169" s="69"/>
      <c r="E169" s="70"/>
      <c r="F169" s="69"/>
      <c r="G169" s="73"/>
      <c r="H169" s="74"/>
      <c r="I169" s="35"/>
      <c r="J169" s="35"/>
      <c r="K169" s="35"/>
      <c r="L169" s="45"/>
      <c r="M169" s="40"/>
      <c r="N169" s="44"/>
      <c r="O169" s="45"/>
      <c r="P169" s="34"/>
      <c r="Q169" s="46"/>
      <c r="R169" s="46"/>
      <c r="S169" s="46"/>
      <c r="T169" s="46"/>
      <c r="U169" s="46"/>
    </row>
    <row r="170" spans="2:21" x14ac:dyDescent="0.2">
      <c r="B170" s="10"/>
      <c r="C170" s="10"/>
      <c r="D170" s="69"/>
      <c r="E170" s="70"/>
      <c r="F170" s="69"/>
      <c r="G170" s="73"/>
      <c r="H170" s="74"/>
      <c r="I170" s="35"/>
      <c r="J170" s="35"/>
      <c r="K170" s="35"/>
      <c r="L170" s="45"/>
      <c r="M170" s="40"/>
      <c r="N170" s="44"/>
      <c r="O170" s="45"/>
      <c r="P170" s="34"/>
      <c r="Q170" s="46"/>
      <c r="R170" s="46"/>
      <c r="S170" s="46"/>
      <c r="T170" s="46"/>
      <c r="U170" s="46"/>
    </row>
    <row r="171" spans="2:21" x14ac:dyDescent="0.2">
      <c r="B171" s="10"/>
      <c r="C171" s="10"/>
      <c r="D171" s="69"/>
      <c r="E171" s="70"/>
      <c r="F171" s="69"/>
      <c r="G171" s="73"/>
      <c r="H171" s="74"/>
      <c r="I171" s="35"/>
      <c r="J171" s="35"/>
      <c r="K171" s="35"/>
      <c r="L171" s="45"/>
      <c r="M171" s="40"/>
      <c r="N171" s="44"/>
      <c r="O171" s="45"/>
      <c r="P171" s="34"/>
      <c r="Q171" s="46"/>
      <c r="R171" s="46"/>
      <c r="S171" s="46"/>
      <c r="T171" s="46"/>
      <c r="U171" s="46"/>
    </row>
    <row r="172" spans="2:21" x14ac:dyDescent="0.2">
      <c r="B172" s="10"/>
      <c r="C172" s="10"/>
      <c r="D172" s="69"/>
      <c r="E172" s="70"/>
      <c r="F172" s="69"/>
      <c r="G172" s="73"/>
      <c r="H172" s="74"/>
      <c r="I172" s="35"/>
      <c r="J172" s="35"/>
      <c r="K172" s="35"/>
      <c r="L172" s="45"/>
      <c r="M172" s="40"/>
      <c r="N172" s="44"/>
      <c r="O172" s="45"/>
      <c r="P172" s="34"/>
      <c r="Q172" s="46"/>
      <c r="R172" s="46"/>
      <c r="S172" s="46"/>
      <c r="T172" s="46"/>
      <c r="U172" s="46"/>
    </row>
    <row r="173" spans="2:21" x14ac:dyDescent="0.2">
      <c r="B173" s="10"/>
      <c r="C173" s="10"/>
      <c r="D173" s="69"/>
      <c r="E173" s="70"/>
      <c r="F173" s="69"/>
      <c r="G173" s="73"/>
      <c r="H173" s="74"/>
      <c r="I173" s="35"/>
      <c r="J173" s="35"/>
      <c r="K173" s="35"/>
      <c r="L173" s="45"/>
      <c r="M173" s="40"/>
      <c r="N173" s="44"/>
      <c r="O173" s="45"/>
      <c r="P173" s="34"/>
      <c r="Q173" s="46"/>
      <c r="R173" s="46"/>
      <c r="S173" s="46"/>
      <c r="T173" s="46"/>
      <c r="U173" s="46"/>
    </row>
    <row r="174" spans="2:21" x14ac:dyDescent="0.2">
      <c r="B174" s="10"/>
      <c r="C174" s="10"/>
      <c r="D174" s="69"/>
      <c r="E174" s="70"/>
      <c r="F174" s="69"/>
      <c r="G174" s="73"/>
      <c r="H174" s="74"/>
      <c r="I174" s="35"/>
      <c r="J174" s="35"/>
      <c r="K174" s="35"/>
      <c r="L174" s="45"/>
      <c r="M174" s="40"/>
      <c r="N174" s="44"/>
      <c r="O174" s="45"/>
      <c r="P174" s="34"/>
      <c r="Q174" s="46"/>
      <c r="R174" s="46"/>
      <c r="S174" s="46"/>
      <c r="T174" s="46"/>
      <c r="U174" s="46"/>
    </row>
    <row r="175" spans="2:21" x14ac:dyDescent="0.2">
      <c r="B175" s="10"/>
      <c r="C175" s="10"/>
      <c r="D175" s="69"/>
      <c r="E175" s="70"/>
      <c r="F175" s="69"/>
      <c r="G175" s="73"/>
      <c r="H175" s="74"/>
      <c r="I175" s="35"/>
      <c r="J175" s="35"/>
      <c r="K175" s="35"/>
      <c r="L175" s="45"/>
      <c r="M175" s="40"/>
      <c r="N175" s="44"/>
      <c r="O175" s="45"/>
      <c r="P175" s="34"/>
      <c r="Q175" s="46"/>
      <c r="R175" s="46"/>
      <c r="S175" s="46"/>
      <c r="T175" s="46"/>
      <c r="U175" s="46"/>
    </row>
    <row r="176" spans="2:21" x14ac:dyDescent="0.2">
      <c r="B176" s="10"/>
      <c r="C176" s="10"/>
      <c r="D176" s="69"/>
      <c r="E176" s="70"/>
      <c r="F176" s="69"/>
      <c r="G176" s="73"/>
      <c r="H176" s="74"/>
      <c r="I176" s="35"/>
      <c r="J176" s="35"/>
      <c r="K176" s="35"/>
      <c r="L176" s="45"/>
      <c r="M176" s="40"/>
      <c r="N176" s="44"/>
      <c r="O176" s="45"/>
      <c r="P176" s="34"/>
      <c r="Q176" s="46"/>
      <c r="R176" s="46"/>
      <c r="S176" s="46"/>
      <c r="T176" s="46"/>
      <c r="U176" s="46"/>
    </row>
    <row r="177" spans="2:21" x14ac:dyDescent="0.2">
      <c r="B177" s="10"/>
      <c r="C177" s="10"/>
      <c r="D177" s="69"/>
      <c r="E177" s="70"/>
      <c r="F177" s="69"/>
      <c r="G177" s="73"/>
      <c r="H177" s="74"/>
      <c r="I177" s="35"/>
      <c r="J177" s="35"/>
      <c r="K177" s="35"/>
      <c r="L177" s="45"/>
      <c r="M177" s="40"/>
      <c r="N177" s="44"/>
      <c r="O177" s="45"/>
      <c r="P177" s="34"/>
      <c r="Q177" s="46"/>
      <c r="R177" s="46"/>
      <c r="S177" s="46"/>
      <c r="T177" s="46"/>
      <c r="U177" s="46"/>
    </row>
    <row r="178" spans="2:21" x14ac:dyDescent="0.2">
      <c r="B178" s="10"/>
      <c r="C178" s="10"/>
      <c r="D178" s="69"/>
      <c r="E178" s="70"/>
      <c r="F178" s="69"/>
      <c r="G178" s="73"/>
      <c r="H178" s="74"/>
      <c r="I178" s="35"/>
      <c r="J178" s="35"/>
      <c r="K178" s="35"/>
      <c r="L178" s="45"/>
      <c r="M178" s="40"/>
      <c r="N178" s="44"/>
      <c r="O178" s="45"/>
      <c r="P178" s="34"/>
      <c r="Q178" s="46"/>
      <c r="R178" s="46"/>
      <c r="S178" s="46"/>
      <c r="T178" s="46"/>
      <c r="U178" s="46"/>
    </row>
    <row r="179" spans="2:21" x14ac:dyDescent="0.2">
      <c r="B179" s="10"/>
      <c r="C179" s="10"/>
      <c r="D179" s="69"/>
      <c r="E179" s="70"/>
      <c r="F179" s="69"/>
      <c r="G179" s="73"/>
      <c r="H179" s="74"/>
      <c r="I179" s="35"/>
      <c r="J179" s="35"/>
      <c r="K179" s="35"/>
      <c r="L179" s="45"/>
      <c r="M179" s="40"/>
      <c r="N179" s="44"/>
      <c r="O179" s="45"/>
      <c r="P179" s="34"/>
      <c r="Q179" s="46"/>
      <c r="R179" s="46"/>
      <c r="S179" s="46"/>
      <c r="T179" s="46"/>
      <c r="U179" s="46"/>
    </row>
    <row r="180" spans="2:21" x14ac:dyDescent="0.2">
      <c r="B180" s="10"/>
      <c r="C180" s="10"/>
      <c r="D180" s="69"/>
      <c r="E180" s="70"/>
      <c r="F180" s="69"/>
      <c r="G180" s="73"/>
      <c r="H180" s="74"/>
      <c r="I180" s="35"/>
      <c r="J180" s="35"/>
      <c r="K180" s="35"/>
      <c r="L180" s="45"/>
      <c r="M180" s="40"/>
      <c r="N180" s="44"/>
      <c r="O180" s="45"/>
      <c r="P180" s="34"/>
      <c r="Q180" s="46"/>
      <c r="R180" s="46"/>
      <c r="S180" s="46"/>
      <c r="T180" s="46"/>
      <c r="U180" s="46"/>
    </row>
    <row r="181" spans="2:21" x14ac:dyDescent="0.2">
      <c r="B181" s="10"/>
      <c r="C181" s="10"/>
      <c r="D181" s="69"/>
      <c r="E181" s="70"/>
      <c r="F181" s="69"/>
      <c r="G181" s="73"/>
      <c r="H181" s="74"/>
      <c r="I181" s="35"/>
      <c r="J181" s="35"/>
      <c r="K181" s="35"/>
      <c r="L181" s="45"/>
      <c r="M181" s="40"/>
      <c r="N181" s="44"/>
      <c r="O181" s="45"/>
      <c r="P181" s="34"/>
      <c r="Q181" s="46"/>
      <c r="R181" s="46"/>
      <c r="S181" s="46"/>
      <c r="T181" s="46"/>
      <c r="U181" s="46"/>
    </row>
    <row r="182" spans="2:21" x14ac:dyDescent="0.2">
      <c r="B182" s="10"/>
      <c r="C182" s="10"/>
      <c r="D182" s="69"/>
      <c r="E182" s="70"/>
      <c r="F182" s="69"/>
      <c r="G182" s="73"/>
      <c r="H182" s="74"/>
      <c r="I182" s="35"/>
      <c r="J182" s="35"/>
      <c r="K182" s="35"/>
      <c r="L182" s="45"/>
      <c r="M182" s="40"/>
      <c r="N182" s="44"/>
      <c r="O182" s="45"/>
      <c r="P182" s="34"/>
      <c r="Q182" s="46"/>
      <c r="R182" s="46"/>
      <c r="S182" s="46"/>
      <c r="T182" s="46"/>
      <c r="U182" s="46"/>
    </row>
    <row r="183" spans="2:21" x14ac:dyDescent="0.2">
      <c r="B183" s="10"/>
      <c r="C183" s="10"/>
      <c r="D183" s="69"/>
      <c r="E183" s="70"/>
      <c r="F183" s="69"/>
      <c r="G183" s="73"/>
      <c r="H183" s="74"/>
      <c r="I183" s="35"/>
      <c r="J183" s="35"/>
      <c r="K183" s="35"/>
      <c r="L183" s="45"/>
      <c r="M183" s="40"/>
      <c r="N183" s="44"/>
      <c r="O183" s="45"/>
      <c r="P183" s="34"/>
      <c r="Q183" s="46"/>
      <c r="R183" s="46"/>
      <c r="S183" s="46"/>
      <c r="T183" s="46"/>
      <c r="U183" s="46"/>
    </row>
    <row r="184" spans="2:21" x14ac:dyDescent="0.2">
      <c r="B184" s="10"/>
      <c r="C184" s="10"/>
      <c r="D184" s="69"/>
      <c r="E184" s="70"/>
      <c r="F184" s="69"/>
      <c r="G184" s="73"/>
      <c r="H184" s="74"/>
      <c r="I184" s="35"/>
      <c r="J184" s="35"/>
      <c r="K184" s="35"/>
      <c r="L184" s="45"/>
      <c r="M184" s="40"/>
      <c r="N184" s="44"/>
      <c r="O184" s="45"/>
      <c r="P184" s="34"/>
      <c r="Q184" s="46"/>
      <c r="R184" s="46"/>
      <c r="S184" s="46"/>
      <c r="T184" s="46"/>
      <c r="U184" s="46"/>
    </row>
    <row r="185" spans="2:21" x14ac:dyDescent="0.2">
      <c r="B185" s="10"/>
      <c r="C185" s="10"/>
      <c r="D185" s="69"/>
      <c r="E185" s="70"/>
      <c r="F185" s="69"/>
      <c r="G185" s="73"/>
      <c r="H185" s="74"/>
      <c r="I185" s="35"/>
      <c r="J185" s="35"/>
      <c r="K185" s="35"/>
      <c r="L185" s="45"/>
      <c r="M185" s="40"/>
      <c r="N185" s="44"/>
      <c r="O185" s="45"/>
      <c r="P185" s="34"/>
      <c r="Q185" s="46"/>
      <c r="R185" s="46"/>
      <c r="S185" s="46"/>
      <c r="T185" s="46"/>
      <c r="U185" s="46"/>
    </row>
    <row r="186" spans="2:21" x14ac:dyDescent="0.2">
      <c r="B186" s="10"/>
      <c r="C186" s="10"/>
      <c r="D186" s="69"/>
      <c r="E186" s="70"/>
      <c r="F186" s="69"/>
      <c r="G186" s="73"/>
      <c r="H186" s="74"/>
      <c r="I186" s="35"/>
      <c r="J186" s="35"/>
      <c r="K186" s="35"/>
      <c r="L186" s="45"/>
      <c r="M186" s="40"/>
      <c r="N186" s="44"/>
      <c r="O186" s="45"/>
      <c r="P186" s="34"/>
      <c r="Q186" s="46"/>
      <c r="R186" s="46"/>
      <c r="S186" s="46"/>
      <c r="T186" s="46"/>
      <c r="U186" s="46"/>
    </row>
    <row r="187" spans="2:21" x14ac:dyDescent="0.2">
      <c r="B187" s="10"/>
      <c r="C187" s="10"/>
      <c r="D187" s="69"/>
      <c r="E187" s="70"/>
      <c r="F187" s="69"/>
      <c r="G187" s="73"/>
      <c r="H187" s="74"/>
      <c r="I187" s="35"/>
      <c r="J187" s="35"/>
      <c r="K187" s="35"/>
      <c r="L187" s="45"/>
      <c r="M187" s="40"/>
      <c r="N187" s="44"/>
      <c r="O187" s="45"/>
      <c r="P187" s="34"/>
      <c r="Q187" s="46"/>
      <c r="R187" s="46"/>
      <c r="S187" s="46"/>
      <c r="T187" s="46"/>
      <c r="U187" s="46"/>
    </row>
    <row r="188" spans="2:21" x14ac:dyDescent="0.2">
      <c r="B188" s="10"/>
      <c r="C188" s="10"/>
      <c r="D188" s="69"/>
      <c r="E188" s="70"/>
      <c r="F188" s="69"/>
      <c r="G188" s="73"/>
      <c r="H188" s="74"/>
      <c r="I188" s="35"/>
      <c r="J188" s="35"/>
      <c r="K188" s="35"/>
      <c r="L188" s="45"/>
      <c r="M188" s="40"/>
      <c r="N188" s="44"/>
      <c r="O188" s="45"/>
      <c r="P188" s="34"/>
      <c r="Q188" s="46"/>
      <c r="R188" s="46"/>
      <c r="S188" s="46"/>
      <c r="T188" s="46"/>
      <c r="U188" s="46"/>
    </row>
    <row r="189" spans="2:21" x14ac:dyDescent="0.2">
      <c r="B189" s="10"/>
      <c r="C189" s="10"/>
      <c r="D189" s="69"/>
      <c r="E189" s="70"/>
      <c r="F189" s="69"/>
      <c r="G189" s="73"/>
      <c r="H189" s="74"/>
      <c r="I189" s="35"/>
      <c r="J189" s="35"/>
      <c r="K189" s="35"/>
      <c r="L189" s="45"/>
      <c r="M189" s="40"/>
      <c r="N189" s="44"/>
      <c r="O189" s="45"/>
      <c r="P189" s="34"/>
      <c r="Q189" s="46"/>
      <c r="R189" s="46"/>
      <c r="S189" s="46"/>
      <c r="T189" s="46"/>
      <c r="U189" s="46"/>
    </row>
    <row r="190" spans="2:21" x14ac:dyDescent="0.2">
      <c r="B190" s="10"/>
      <c r="C190" s="10"/>
      <c r="D190" s="69"/>
      <c r="E190" s="70"/>
      <c r="F190" s="69"/>
      <c r="G190" s="73"/>
      <c r="H190" s="74"/>
      <c r="I190" s="35"/>
      <c r="J190" s="35"/>
      <c r="K190" s="35"/>
      <c r="L190" s="45"/>
      <c r="M190" s="40"/>
      <c r="N190" s="44"/>
      <c r="O190" s="45"/>
      <c r="P190" s="34"/>
      <c r="Q190" s="46"/>
      <c r="R190" s="46"/>
      <c r="S190" s="46"/>
      <c r="T190" s="46"/>
      <c r="U190" s="46"/>
    </row>
    <row r="191" spans="2:21" x14ac:dyDescent="0.2">
      <c r="B191" s="75"/>
      <c r="C191" s="75"/>
      <c r="D191" s="69"/>
      <c r="E191" s="70"/>
      <c r="F191" s="69"/>
      <c r="G191" s="71"/>
      <c r="H191" s="72"/>
      <c r="I191" s="35"/>
      <c r="J191" s="35"/>
      <c r="K191" s="35"/>
      <c r="L191" s="45"/>
      <c r="M191" s="40"/>
      <c r="N191" s="44"/>
      <c r="O191" s="45"/>
      <c r="P191" s="34"/>
      <c r="Q191" s="46"/>
      <c r="R191" s="46"/>
      <c r="S191" s="46"/>
      <c r="T191" s="46"/>
      <c r="U191" s="46"/>
    </row>
    <row r="192" spans="2:21" x14ac:dyDescent="0.2">
      <c r="B192" s="75"/>
      <c r="C192" s="75"/>
      <c r="D192" s="69"/>
      <c r="E192" s="70"/>
      <c r="F192" s="69"/>
      <c r="G192" s="71"/>
      <c r="H192" s="72"/>
      <c r="I192" s="35"/>
      <c r="J192" s="35"/>
      <c r="K192" s="35"/>
      <c r="L192" s="45"/>
      <c r="M192" s="40"/>
      <c r="N192" s="44"/>
      <c r="O192" s="45"/>
      <c r="P192" s="34"/>
      <c r="Q192" s="46"/>
      <c r="R192" s="46"/>
      <c r="S192" s="46"/>
      <c r="T192" s="46"/>
      <c r="U192" s="46"/>
    </row>
    <row r="193" spans="2:21" x14ac:dyDescent="0.2">
      <c r="B193" s="75"/>
      <c r="C193" s="75"/>
      <c r="D193" s="69"/>
      <c r="E193" s="70"/>
      <c r="F193" s="69"/>
      <c r="G193" s="71"/>
      <c r="H193" s="72"/>
      <c r="I193" s="35"/>
      <c r="J193" s="35"/>
      <c r="K193" s="35"/>
      <c r="L193" s="45"/>
      <c r="M193" s="40"/>
      <c r="N193" s="44"/>
      <c r="O193" s="45"/>
      <c r="P193" s="34"/>
      <c r="Q193" s="46"/>
      <c r="R193" s="46"/>
      <c r="S193" s="46"/>
      <c r="T193" s="46"/>
      <c r="U193" s="46"/>
    </row>
    <row r="194" spans="2:21" x14ac:dyDescent="0.2">
      <c r="B194" s="75"/>
      <c r="C194" s="75"/>
      <c r="D194" s="69"/>
      <c r="E194" s="70"/>
      <c r="F194" s="69"/>
      <c r="G194" s="71"/>
      <c r="H194" s="72"/>
      <c r="I194" s="35"/>
      <c r="J194" s="35"/>
      <c r="K194" s="35"/>
      <c r="L194" s="45"/>
      <c r="M194" s="40"/>
      <c r="N194" s="44"/>
      <c r="O194" s="45"/>
      <c r="P194" s="34"/>
      <c r="Q194" s="46"/>
      <c r="R194" s="46"/>
      <c r="S194" s="46"/>
      <c r="T194" s="46"/>
      <c r="U194" s="46"/>
    </row>
    <row r="195" spans="2:21" x14ac:dyDescent="0.2">
      <c r="B195" s="75"/>
      <c r="C195" s="75"/>
      <c r="D195" s="69"/>
      <c r="E195" s="70"/>
      <c r="F195" s="69"/>
      <c r="G195" s="71"/>
      <c r="H195" s="72"/>
      <c r="I195" s="35"/>
      <c r="J195" s="35"/>
      <c r="K195" s="35"/>
      <c r="L195" s="45"/>
      <c r="M195" s="40"/>
      <c r="N195" s="44"/>
      <c r="O195" s="45"/>
      <c r="P195" s="34"/>
      <c r="Q195" s="46"/>
      <c r="R195" s="46"/>
      <c r="S195" s="46"/>
      <c r="T195" s="46"/>
      <c r="U195" s="46"/>
    </row>
    <row r="196" spans="2:21" x14ac:dyDescent="0.2">
      <c r="B196" s="75"/>
      <c r="C196" s="75"/>
      <c r="D196" s="69"/>
      <c r="E196" s="70"/>
      <c r="F196" s="69"/>
      <c r="G196" s="71"/>
      <c r="H196" s="72"/>
      <c r="I196" s="35"/>
      <c r="J196" s="35"/>
      <c r="K196" s="35"/>
      <c r="L196" s="45"/>
      <c r="M196" s="40"/>
      <c r="N196" s="44"/>
      <c r="O196" s="45"/>
      <c r="P196" s="34"/>
      <c r="Q196" s="46"/>
      <c r="R196" s="46"/>
      <c r="S196" s="46"/>
      <c r="T196" s="46"/>
      <c r="U196" s="46"/>
    </row>
    <row r="197" spans="2:21" x14ac:dyDescent="0.2">
      <c r="B197" s="75"/>
      <c r="C197" s="75"/>
      <c r="D197" s="69"/>
      <c r="E197" s="70"/>
      <c r="F197" s="69"/>
      <c r="G197" s="71"/>
      <c r="H197" s="72"/>
      <c r="I197" s="35"/>
      <c r="J197" s="35"/>
      <c r="K197" s="35"/>
      <c r="L197" s="45"/>
      <c r="M197" s="40"/>
      <c r="N197" s="44"/>
      <c r="O197" s="45"/>
      <c r="P197" s="34"/>
      <c r="Q197" s="46"/>
      <c r="R197" s="46"/>
      <c r="S197" s="46"/>
      <c r="T197" s="46"/>
      <c r="U197" s="46"/>
    </row>
    <row r="198" spans="2:21" x14ac:dyDescent="0.2">
      <c r="B198" s="75"/>
      <c r="C198" s="75"/>
      <c r="D198" s="69"/>
      <c r="E198" s="70"/>
      <c r="F198" s="69"/>
      <c r="G198" s="71"/>
      <c r="H198" s="72"/>
      <c r="I198" s="35"/>
      <c r="J198" s="35"/>
      <c r="K198" s="35"/>
      <c r="L198" s="45"/>
      <c r="M198" s="40"/>
      <c r="N198" s="44"/>
      <c r="O198" s="45"/>
      <c r="P198" s="34"/>
      <c r="Q198" s="46"/>
      <c r="R198" s="46"/>
      <c r="S198" s="46"/>
      <c r="T198" s="46"/>
      <c r="U198" s="46"/>
    </row>
    <row r="199" spans="2:21" x14ac:dyDescent="0.2">
      <c r="B199" s="75"/>
      <c r="C199" s="75"/>
      <c r="D199" s="69"/>
      <c r="E199" s="70"/>
      <c r="F199" s="69"/>
      <c r="G199" s="71"/>
      <c r="H199" s="72"/>
      <c r="I199" s="35"/>
      <c r="J199" s="35"/>
      <c r="K199" s="35"/>
      <c r="L199" s="45"/>
      <c r="M199" s="40"/>
      <c r="N199" s="44"/>
      <c r="O199" s="45"/>
      <c r="P199" s="34"/>
      <c r="Q199" s="46"/>
      <c r="R199" s="46"/>
      <c r="S199" s="46"/>
      <c r="T199" s="46"/>
      <c r="U199" s="46"/>
    </row>
    <row r="200" spans="2:21" x14ac:dyDescent="0.2">
      <c r="B200" s="75"/>
      <c r="C200" s="75"/>
      <c r="D200" s="71"/>
      <c r="E200" s="70"/>
      <c r="F200" s="71"/>
      <c r="G200" s="71"/>
      <c r="H200" s="72"/>
      <c r="I200" s="35"/>
      <c r="J200" s="35"/>
      <c r="K200" s="35"/>
      <c r="L200" s="45"/>
      <c r="M200" s="40"/>
      <c r="N200" s="44"/>
      <c r="O200" s="45"/>
      <c r="P200" s="34"/>
      <c r="Q200" s="46"/>
      <c r="R200" s="46"/>
      <c r="S200" s="46"/>
      <c r="T200" s="46"/>
      <c r="U200" s="46"/>
    </row>
    <row r="201" spans="2:21" x14ac:dyDescent="0.2">
      <c r="B201" s="75"/>
      <c r="C201" s="75"/>
      <c r="D201" s="71"/>
      <c r="E201" s="70"/>
      <c r="F201" s="71"/>
      <c r="G201" s="71"/>
      <c r="H201" s="72"/>
      <c r="I201" s="35"/>
      <c r="J201" s="35"/>
      <c r="K201" s="35"/>
      <c r="L201" s="45"/>
      <c r="M201" s="40"/>
      <c r="N201" s="44"/>
      <c r="O201" s="45"/>
      <c r="P201" s="34"/>
      <c r="Q201" s="46"/>
      <c r="R201" s="46"/>
      <c r="S201" s="46"/>
      <c r="T201" s="46"/>
      <c r="U201" s="46"/>
    </row>
    <row r="202" spans="2:21" x14ac:dyDescent="0.2">
      <c r="B202" s="75"/>
      <c r="C202" s="75"/>
      <c r="D202" s="71"/>
      <c r="E202" s="70"/>
      <c r="F202" s="71"/>
      <c r="G202" s="71"/>
      <c r="H202" s="72"/>
      <c r="I202" s="35"/>
      <c r="J202" s="35"/>
      <c r="K202" s="35"/>
      <c r="L202" s="45"/>
      <c r="M202" s="40"/>
      <c r="N202" s="44"/>
      <c r="O202" s="45"/>
      <c r="P202" s="34"/>
      <c r="Q202" s="46"/>
      <c r="R202" s="46"/>
      <c r="S202" s="46"/>
      <c r="T202" s="46"/>
      <c r="U202" s="46"/>
    </row>
    <row r="203" spans="2:21" x14ac:dyDescent="0.2">
      <c r="B203" s="75"/>
      <c r="C203" s="75"/>
      <c r="D203" s="71"/>
      <c r="E203" s="70"/>
      <c r="F203" s="71"/>
      <c r="G203" s="71"/>
      <c r="H203" s="72"/>
      <c r="I203" s="35"/>
      <c r="J203" s="35"/>
      <c r="K203" s="35"/>
      <c r="L203" s="45"/>
      <c r="M203" s="40"/>
      <c r="N203" s="44"/>
      <c r="O203" s="45"/>
      <c r="P203" s="34"/>
      <c r="Q203" s="46"/>
      <c r="R203" s="46"/>
      <c r="S203" s="46"/>
      <c r="T203" s="46"/>
      <c r="U203" s="46"/>
    </row>
    <row r="204" spans="2:21" x14ac:dyDescent="0.2">
      <c r="B204" s="75"/>
      <c r="C204" s="75"/>
      <c r="D204" s="71"/>
      <c r="E204" s="70"/>
      <c r="F204" s="71"/>
      <c r="G204" s="71"/>
      <c r="H204" s="72"/>
      <c r="I204" s="35"/>
      <c r="J204" s="35"/>
      <c r="K204" s="35"/>
      <c r="L204" s="45"/>
      <c r="M204" s="40"/>
      <c r="N204" s="44"/>
      <c r="O204" s="45"/>
      <c r="P204" s="34"/>
      <c r="Q204" s="46"/>
      <c r="R204" s="46"/>
      <c r="S204" s="46"/>
      <c r="T204" s="46"/>
      <c r="U204" s="46"/>
    </row>
    <row r="205" spans="2:21" x14ac:dyDescent="0.2">
      <c r="B205" s="75"/>
      <c r="C205" s="75"/>
      <c r="D205" s="71"/>
      <c r="E205" s="70"/>
      <c r="F205" s="71"/>
      <c r="G205" s="71"/>
      <c r="H205" s="72"/>
      <c r="I205" s="35"/>
      <c r="J205" s="35"/>
      <c r="K205" s="35"/>
      <c r="L205" s="45"/>
      <c r="M205" s="40"/>
      <c r="N205" s="44"/>
      <c r="O205" s="45"/>
      <c r="P205" s="34"/>
      <c r="Q205" s="46"/>
      <c r="R205" s="46"/>
      <c r="S205" s="46"/>
      <c r="T205" s="46"/>
      <c r="U205" s="46"/>
    </row>
    <row r="206" spans="2:21" x14ac:dyDescent="0.2">
      <c r="B206" s="75"/>
      <c r="C206" s="75"/>
      <c r="D206" s="71"/>
      <c r="E206" s="70"/>
      <c r="F206" s="71"/>
      <c r="G206" s="71"/>
      <c r="H206" s="72"/>
      <c r="I206" s="35"/>
      <c r="J206" s="35"/>
      <c r="K206" s="35"/>
      <c r="L206" s="45"/>
      <c r="M206" s="40"/>
      <c r="N206" s="44"/>
      <c r="O206" s="45"/>
      <c r="P206" s="34"/>
      <c r="Q206" s="46"/>
      <c r="R206" s="46"/>
      <c r="S206" s="46"/>
      <c r="T206" s="46"/>
      <c r="U206" s="46"/>
    </row>
    <row r="207" spans="2:21" x14ac:dyDescent="0.2">
      <c r="B207" s="75"/>
      <c r="C207" s="75"/>
      <c r="D207" s="71"/>
      <c r="E207" s="70"/>
      <c r="F207" s="71"/>
      <c r="G207" s="71"/>
      <c r="H207" s="72"/>
      <c r="I207" s="35"/>
      <c r="J207" s="35"/>
      <c r="K207" s="35"/>
      <c r="L207" s="45"/>
      <c r="M207" s="40"/>
      <c r="N207" s="44"/>
      <c r="O207" s="45"/>
      <c r="P207" s="34"/>
      <c r="Q207" s="46"/>
      <c r="R207" s="46"/>
      <c r="S207" s="46"/>
      <c r="T207" s="46"/>
      <c r="U207" s="46"/>
    </row>
    <row r="208" spans="2:21" x14ac:dyDescent="0.2">
      <c r="B208" s="75"/>
      <c r="C208" s="75"/>
      <c r="D208" s="71"/>
      <c r="E208" s="70"/>
      <c r="F208" s="71"/>
      <c r="G208" s="71"/>
      <c r="H208" s="72"/>
      <c r="I208" s="35"/>
      <c r="J208" s="35"/>
      <c r="K208" s="35"/>
      <c r="L208" s="45"/>
      <c r="M208" s="40"/>
      <c r="N208" s="44"/>
      <c r="O208" s="45"/>
      <c r="P208" s="34"/>
      <c r="Q208" s="46"/>
      <c r="R208" s="46"/>
      <c r="S208" s="46"/>
      <c r="T208" s="46"/>
      <c r="U208" s="46"/>
    </row>
    <row r="209" spans="2:21" x14ac:dyDescent="0.2">
      <c r="B209" s="75"/>
      <c r="C209" s="75"/>
      <c r="D209" s="71"/>
      <c r="E209" s="70"/>
      <c r="F209" s="71"/>
      <c r="G209" s="71"/>
      <c r="H209" s="72"/>
      <c r="I209" s="35"/>
      <c r="J209" s="35"/>
      <c r="K209" s="35"/>
      <c r="L209" s="45"/>
      <c r="M209" s="40"/>
      <c r="N209" s="44"/>
      <c r="O209" s="45"/>
      <c r="P209" s="34"/>
      <c r="Q209" s="46"/>
      <c r="R209" s="46"/>
      <c r="S209" s="46"/>
      <c r="T209" s="46"/>
      <c r="U209" s="46"/>
    </row>
    <row r="210" spans="2:21" x14ac:dyDescent="0.2">
      <c r="B210" s="75"/>
      <c r="C210" s="75"/>
      <c r="D210" s="71"/>
      <c r="E210" s="70"/>
      <c r="F210" s="71"/>
      <c r="G210" s="71"/>
      <c r="H210" s="72"/>
      <c r="I210" s="35"/>
      <c r="J210" s="35"/>
      <c r="K210" s="35"/>
      <c r="L210" s="45"/>
      <c r="M210" s="40"/>
      <c r="N210" s="44"/>
      <c r="O210" s="45"/>
      <c r="P210" s="34"/>
      <c r="Q210" s="46"/>
      <c r="R210" s="46"/>
      <c r="S210" s="46"/>
      <c r="T210" s="46"/>
      <c r="U210" s="46"/>
    </row>
    <row r="211" spans="2:21" x14ac:dyDescent="0.2">
      <c r="B211" s="75"/>
      <c r="C211" s="75"/>
      <c r="D211" s="71"/>
      <c r="E211" s="70"/>
      <c r="F211" s="71"/>
      <c r="G211" s="71"/>
      <c r="H211" s="72"/>
      <c r="I211" s="35"/>
      <c r="J211" s="35"/>
      <c r="K211" s="35"/>
      <c r="L211" s="45"/>
      <c r="M211" s="40"/>
      <c r="N211" s="44"/>
      <c r="O211" s="45"/>
      <c r="P211" s="34"/>
      <c r="Q211" s="46"/>
      <c r="R211" s="46"/>
      <c r="S211" s="46"/>
      <c r="T211" s="46"/>
      <c r="U211" s="46"/>
    </row>
    <row r="212" spans="2:21" x14ac:dyDescent="0.2">
      <c r="B212" s="75"/>
      <c r="C212" s="75"/>
      <c r="D212" s="71"/>
      <c r="E212" s="70"/>
      <c r="F212" s="71"/>
      <c r="G212" s="71"/>
      <c r="H212" s="72"/>
      <c r="I212" s="35"/>
      <c r="J212" s="35"/>
      <c r="K212" s="35"/>
      <c r="L212" s="45"/>
      <c r="M212" s="40"/>
      <c r="N212" s="44"/>
      <c r="O212" s="45"/>
      <c r="P212" s="34"/>
      <c r="Q212" s="46"/>
      <c r="R212" s="46"/>
      <c r="S212" s="46"/>
      <c r="T212" s="46"/>
      <c r="U212" s="46"/>
    </row>
    <row r="213" spans="2:21" x14ac:dyDescent="0.2">
      <c r="B213" s="75"/>
      <c r="C213" s="75"/>
      <c r="D213" s="71"/>
      <c r="E213" s="70"/>
      <c r="F213" s="71"/>
      <c r="G213" s="71"/>
      <c r="H213" s="72"/>
      <c r="I213" s="35"/>
      <c r="J213" s="35"/>
      <c r="K213" s="35"/>
      <c r="L213" s="45"/>
      <c r="M213" s="40"/>
      <c r="N213" s="44"/>
      <c r="O213" s="45"/>
      <c r="P213" s="34"/>
      <c r="Q213" s="46"/>
      <c r="R213" s="46"/>
      <c r="S213" s="46"/>
      <c r="T213" s="46"/>
      <c r="U213" s="46"/>
    </row>
    <row r="214" spans="2:21" x14ac:dyDescent="0.2">
      <c r="B214" s="75"/>
      <c r="C214" s="75"/>
      <c r="D214" s="71"/>
      <c r="E214" s="70"/>
      <c r="F214" s="71"/>
      <c r="G214" s="71"/>
      <c r="H214" s="72"/>
      <c r="I214" s="35"/>
      <c r="J214" s="35"/>
      <c r="K214" s="35"/>
      <c r="L214" s="45"/>
      <c r="M214" s="40"/>
      <c r="N214" s="44"/>
      <c r="O214" s="45"/>
      <c r="P214" s="34"/>
      <c r="Q214" s="46"/>
      <c r="R214" s="46"/>
      <c r="S214" s="46"/>
      <c r="T214" s="46"/>
      <c r="U214" s="46"/>
    </row>
    <row r="215" spans="2:21" x14ac:dyDescent="0.2">
      <c r="B215" s="75"/>
      <c r="C215" s="75"/>
      <c r="D215" s="71"/>
      <c r="E215" s="70"/>
      <c r="F215" s="71"/>
      <c r="G215" s="71"/>
      <c r="H215" s="72"/>
      <c r="I215" s="35"/>
      <c r="J215" s="35"/>
      <c r="K215" s="35"/>
      <c r="L215" s="45"/>
      <c r="M215" s="40"/>
      <c r="N215" s="44"/>
      <c r="O215" s="45"/>
      <c r="P215" s="34"/>
      <c r="Q215" s="46"/>
      <c r="R215" s="46"/>
      <c r="S215" s="46"/>
      <c r="T215" s="46"/>
      <c r="U215" s="46"/>
    </row>
    <row r="216" spans="2:21" x14ac:dyDescent="0.2">
      <c r="B216" s="75"/>
      <c r="C216" s="75"/>
      <c r="D216" s="71"/>
      <c r="E216" s="70"/>
      <c r="F216" s="71"/>
      <c r="G216" s="71"/>
      <c r="H216" s="72"/>
      <c r="I216" s="35"/>
      <c r="J216" s="35"/>
      <c r="K216" s="35"/>
      <c r="L216" s="45"/>
      <c r="M216" s="40"/>
      <c r="N216" s="44"/>
      <c r="O216" s="45"/>
      <c r="P216" s="34"/>
      <c r="Q216" s="46"/>
      <c r="R216" s="46"/>
      <c r="S216" s="46"/>
      <c r="T216" s="46"/>
      <c r="U216" s="46"/>
    </row>
    <row r="217" spans="2:21" x14ac:dyDescent="0.2">
      <c r="B217" s="75"/>
      <c r="C217" s="75"/>
      <c r="D217" s="71"/>
      <c r="E217" s="70"/>
      <c r="F217" s="71"/>
      <c r="G217" s="71"/>
      <c r="H217" s="72"/>
      <c r="I217" s="35"/>
      <c r="J217" s="35"/>
      <c r="K217" s="35"/>
      <c r="L217" s="45"/>
      <c r="M217" s="40"/>
      <c r="N217" s="44"/>
      <c r="O217" s="45"/>
      <c r="P217" s="34"/>
      <c r="Q217" s="46"/>
      <c r="R217" s="46"/>
      <c r="S217" s="46"/>
      <c r="T217" s="46"/>
      <c r="U217" s="46"/>
    </row>
    <row r="218" spans="2:21" x14ac:dyDescent="0.2">
      <c r="B218" s="75"/>
      <c r="C218" s="75"/>
      <c r="D218" s="71"/>
      <c r="E218" s="70"/>
      <c r="F218" s="71"/>
      <c r="G218" s="71"/>
      <c r="H218" s="72"/>
      <c r="I218" s="35"/>
      <c r="J218" s="35"/>
      <c r="K218" s="35"/>
      <c r="L218" s="45"/>
      <c r="M218" s="40"/>
      <c r="N218" s="44"/>
      <c r="O218" s="45"/>
      <c r="P218" s="34"/>
      <c r="Q218" s="46"/>
      <c r="R218" s="46"/>
      <c r="S218" s="46"/>
      <c r="T218" s="46"/>
      <c r="U218" s="46"/>
    </row>
    <row r="219" spans="2:21" x14ac:dyDescent="0.2">
      <c r="B219" s="75"/>
      <c r="C219" s="75"/>
      <c r="D219" s="71"/>
      <c r="E219" s="70"/>
      <c r="F219" s="71"/>
      <c r="G219" s="71"/>
      <c r="H219" s="72"/>
      <c r="I219" s="35"/>
      <c r="J219" s="35"/>
      <c r="K219" s="35"/>
      <c r="L219" s="45"/>
      <c r="M219" s="40"/>
      <c r="N219" s="44"/>
      <c r="O219" s="45"/>
      <c r="P219" s="34"/>
      <c r="Q219" s="46"/>
      <c r="R219" s="46"/>
      <c r="S219" s="46"/>
      <c r="T219" s="46"/>
      <c r="U219" s="46"/>
    </row>
    <row r="220" spans="2:21" x14ac:dyDescent="0.2">
      <c r="B220" s="75"/>
      <c r="C220" s="75"/>
      <c r="D220" s="71"/>
      <c r="E220" s="70"/>
      <c r="F220" s="71"/>
      <c r="G220" s="71"/>
      <c r="H220" s="72"/>
      <c r="I220" s="35"/>
      <c r="J220" s="35"/>
      <c r="K220" s="35"/>
      <c r="L220" s="45"/>
      <c r="M220" s="40"/>
      <c r="N220" s="44"/>
      <c r="O220" s="45"/>
      <c r="P220" s="34"/>
      <c r="Q220" s="46"/>
      <c r="R220" s="46"/>
      <c r="S220" s="46"/>
      <c r="T220" s="46"/>
      <c r="U220" s="46"/>
    </row>
    <row r="221" spans="2:21" x14ac:dyDescent="0.2">
      <c r="B221" s="75"/>
      <c r="C221" s="75"/>
      <c r="D221" s="71"/>
      <c r="E221" s="70"/>
      <c r="F221" s="71"/>
      <c r="G221" s="71"/>
      <c r="H221" s="72"/>
      <c r="I221" s="35"/>
      <c r="J221" s="35"/>
      <c r="K221" s="35"/>
      <c r="L221" s="45"/>
      <c r="M221" s="40"/>
      <c r="N221" s="44"/>
      <c r="O221" s="45"/>
      <c r="P221" s="34"/>
      <c r="Q221" s="46"/>
      <c r="R221" s="46"/>
      <c r="S221" s="46"/>
      <c r="T221" s="46"/>
      <c r="U221" s="46"/>
    </row>
    <row r="222" spans="2:21" x14ac:dyDescent="0.2">
      <c r="B222" s="75"/>
      <c r="C222" s="75"/>
      <c r="D222" s="71"/>
      <c r="E222" s="70"/>
      <c r="F222" s="71"/>
      <c r="G222" s="71"/>
      <c r="H222" s="72"/>
      <c r="I222" s="35"/>
      <c r="J222" s="35"/>
      <c r="K222" s="35"/>
      <c r="L222" s="45"/>
      <c r="M222" s="40"/>
      <c r="N222" s="44"/>
      <c r="O222" s="45"/>
      <c r="P222" s="34"/>
      <c r="Q222" s="46"/>
      <c r="R222" s="46"/>
      <c r="S222" s="46"/>
      <c r="T222" s="46"/>
      <c r="U222" s="46"/>
    </row>
    <row r="223" spans="2:21" x14ac:dyDescent="0.2">
      <c r="B223" s="75"/>
      <c r="C223" s="75"/>
      <c r="D223" s="71"/>
      <c r="E223" s="70"/>
      <c r="F223" s="71"/>
      <c r="G223" s="71"/>
      <c r="H223" s="72"/>
      <c r="I223" s="35"/>
      <c r="J223" s="35"/>
      <c r="K223" s="35"/>
      <c r="L223" s="45"/>
      <c r="M223" s="40"/>
      <c r="N223" s="44"/>
      <c r="O223" s="45"/>
      <c r="P223" s="34"/>
      <c r="Q223" s="46"/>
      <c r="R223" s="46"/>
      <c r="S223" s="46"/>
      <c r="T223" s="46"/>
      <c r="U223" s="46"/>
    </row>
    <row r="224" spans="2:21" x14ac:dyDescent="0.2">
      <c r="B224" s="75"/>
      <c r="C224" s="75"/>
      <c r="D224" s="71"/>
      <c r="E224" s="70"/>
      <c r="F224" s="71"/>
      <c r="G224" s="71"/>
      <c r="H224" s="72"/>
      <c r="I224" s="35"/>
      <c r="J224" s="35"/>
      <c r="K224" s="35"/>
      <c r="L224" s="45"/>
      <c r="M224" s="40"/>
      <c r="N224" s="44"/>
      <c r="O224" s="45"/>
      <c r="P224" s="34"/>
      <c r="Q224" s="46"/>
      <c r="R224" s="46"/>
      <c r="S224" s="46"/>
      <c r="T224" s="46"/>
      <c r="U224" s="46"/>
    </row>
    <row r="225" spans="2:22" x14ac:dyDescent="0.2">
      <c r="B225" s="75"/>
      <c r="C225" s="75"/>
      <c r="D225" s="71"/>
      <c r="E225" s="70"/>
      <c r="F225" s="71"/>
      <c r="G225" s="71"/>
      <c r="H225" s="72"/>
      <c r="I225" s="35"/>
      <c r="J225" s="35"/>
      <c r="K225" s="35"/>
      <c r="L225" s="45"/>
      <c r="M225" s="40"/>
      <c r="N225" s="44"/>
      <c r="O225" s="45"/>
      <c r="P225" s="34"/>
      <c r="Q225" s="46"/>
      <c r="R225" s="46"/>
      <c r="S225" s="46"/>
      <c r="T225" s="46"/>
      <c r="U225" s="46"/>
    </row>
    <row r="226" spans="2:22" x14ac:dyDescent="0.2">
      <c r="B226" s="75"/>
      <c r="C226" s="75"/>
      <c r="D226" s="71"/>
      <c r="E226" s="70"/>
      <c r="F226" s="71"/>
      <c r="G226" s="71"/>
      <c r="H226" s="72"/>
      <c r="I226" s="35"/>
      <c r="J226" s="35"/>
      <c r="K226" s="35"/>
      <c r="L226" s="45"/>
      <c r="M226" s="40"/>
      <c r="N226" s="44"/>
      <c r="O226" s="45"/>
      <c r="P226" s="34"/>
      <c r="Q226" s="46"/>
      <c r="R226" s="46"/>
      <c r="S226" s="46"/>
      <c r="T226" s="46"/>
      <c r="U226" s="46"/>
    </row>
    <row r="227" spans="2:22" x14ac:dyDescent="0.2">
      <c r="B227" s="75"/>
      <c r="C227" s="75"/>
      <c r="D227" s="71"/>
      <c r="E227" s="70"/>
      <c r="F227" s="71"/>
      <c r="G227" s="71"/>
      <c r="H227" s="72"/>
      <c r="I227" s="35"/>
      <c r="J227" s="35"/>
      <c r="K227" s="35"/>
      <c r="L227" s="45"/>
      <c r="M227" s="40"/>
      <c r="N227" s="44"/>
      <c r="O227" s="45"/>
      <c r="P227" s="34"/>
      <c r="Q227" s="46"/>
      <c r="R227" s="46"/>
      <c r="S227" s="46"/>
      <c r="T227" s="46"/>
      <c r="U227" s="46"/>
    </row>
    <row r="228" spans="2:22" x14ac:dyDescent="0.2">
      <c r="B228" s="75"/>
      <c r="C228" s="75"/>
      <c r="D228" s="76"/>
      <c r="E228" s="77"/>
      <c r="F228" s="76"/>
      <c r="G228" s="71"/>
      <c r="H228" s="71"/>
      <c r="I228" s="71"/>
      <c r="J228" s="72"/>
      <c r="K228" s="72"/>
      <c r="L228" s="35"/>
      <c r="M228" s="43"/>
      <c r="N228" s="40"/>
      <c r="O228" s="44"/>
      <c r="P228" s="45"/>
      <c r="Q228" s="34"/>
      <c r="R228" s="46"/>
      <c r="S228" s="46"/>
      <c r="T228" s="46"/>
      <c r="U228" s="46"/>
      <c r="V228" s="46"/>
    </row>
    <row r="229" spans="2:22" x14ac:dyDescent="0.2">
      <c r="B229" s="75"/>
      <c r="C229" s="75"/>
      <c r="D229" s="76"/>
      <c r="E229" s="77"/>
      <c r="F229" s="76"/>
      <c r="G229" s="71"/>
      <c r="H229" s="71"/>
      <c r="I229" s="71"/>
      <c r="J229" s="72"/>
      <c r="K229" s="72"/>
      <c r="L229" s="35"/>
      <c r="M229" s="43"/>
      <c r="N229" s="40"/>
      <c r="O229" s="44"/>
      <c r="P229" s="45"/>
      <c r="Q229" s="34"/>
      <c r="R229" s="46"/>
      <c r="S229" s="46"/>
      <c r="T229" s="46"/>
      <c r="U229" s="46"/>
      <c r="V229" s="46"/>
    </row>
    <row r="230" spans="2:22" x14ac:dyDescent="0.2">
      <c r="B230" s="75"/>
      <c r="C230" s="75"/>
      <c r="D230" s="76"/>
      <c r="E230" s="77"/>
      <c r="F230" s="76"/>
      <c r="G230" s="71"/>
      <c r="H230" s="71"/>
      <c r="I230" s="71"/>
      <c r="J230" s="72"/>
      <c r="K230" s="72"/>
      <c r="L230" s="35"/>
      <c r="M230" s="43"/>
      <c r="N230" s="40"/>
      <c r="O230" s="44"/>
      <c r="P230" s="45"/>
      <c r="Q230" s="34"/>
      <c r="R230" s="46"/>
      <c r="S230" s="46"/>
      <c r="T230" s="46"/>
      <c r="U230" s="46"/>
      <c r="V230" s="46"/>
    </row>
    <row r="231" spans="2:22" x14ac:dyDescent="0.2">
      <c r="B231" s="75"/>
      <c r="C231" s="75"/>
      <c r="D231" s="76"/>
      <c r="E231" s="77"/>
      <c r="F231" s="76"/>
      <c r="G231" s="71"/>
      <c r="H231" s="71"/>
      <c r="I231" s="71"/>
      <c r="J231" s="72"/>
      <c r="K231" s="72"/>
      <c r="L231" s="35"/>
      <c r="M231" s="43"/>
      <c r="N231" s="40"/>
      <c r="O231" s="44"/>
      <c r="P231" s="45"/>
      <c r="Q231" s="34"/>
      <c r="R231" s="46"/>
      <c r="S231" s="46"/>
      <c r="T231" s="46"/>
      <c r="U231" s="46"/>
      <c r="V231" s="46"/>
    </row>
    <row r="232" spans="2:22" x14ac:dyDescent="0.2">
      <c r="B232" s="75"/>
      <c r="C232" s="75"/>
      <c r="D232" s="76"/>
      <c r="E232" s="77"/>
      <c r="F232" s="76"/>
      <c r="G232" s="76"/>
      <c r="H232" s="76"/>
      <c r="I232" s="76"/>
      <c r="J232" s="78"/>
      <c r="K232" s="78"/>
      <c r="L232" s="35"/>
      <c r="M232" s="43"/>
      <c r="N232" s="40"/>
      <c r="O232" s="44"/>
      <c r="P232" s="45"/>
      <c r="Q232" s="34"/>
      <c r="R232" s="46"/>
      <c r="S232" s="46"/>
      <c r="T232" s="46"/>
      <c r="U232" s="46"/>
      <c r="V232" s="46"/>
    </row>
    <row r="233" spans="2:22" x14ac:dyDescent="0.2">
      <c r="B233" s="75"/>
      <c r="C233" s="75"/>
      <c r="D233" s="76"/>
      <c r="E233" s="77"/>
      <c r="F233" s="76"/>
      <c r="G233" s="76"/>
      <c r="H233" s="76"/>
      <c r="I233" s="76"/>
      <c r="J233" s="78"/>
      <c r="K233" s="78"/>
      <c r="L233" s="35"/>
      <c r="M233" s="43"/>
      <c r="N233" s="40"/>
      <c r="O233" s="44"/>
      <c r="P233" s="45"/>
      <c r="Q233" s="34"/>
      <c r="R233" s="46"/>
      <c r="S233" s="46"/>
      <c r="T233" s="46"/>
      <c r="U233" s="46"/>
      <c r="V233" s="46"/>
    </row>
    <row r="234" spans="2:22" x14ac:dyDescent="0.2">
      <c r="B234" s="75"/>
      <c r="C234" s="75"/>
      <c r="D234" s="76"/>
      <c r="E234" s="77"/>
      <c r="F234" s="76"/>
      <c r="G234" s="76"/>
      <c r="H234" s="76"/>
      <c r="I234" s="76"/>
      <c r="J234" s="78"/>
      <c r="K234" s="78"/>
      <c r="L234" s="35"/>
      <c r="M234" s="43"/>
      <c r="N234" s="40"/>
      <c r="O234" s="44"/>
      <c r="P234" s="45"/>
      <c r="Q234" s="34"/>
      <c r="R234" s="46"/>
      <c r="S234" s="46"/>
      <c r="T234" s="46"/>
      <c r="U234" s="46"/>
      <c r="V234" s="46"/>
    </row>
    <row r="235" spans="2:22" x14ac:dyDescent="0.2">
      <c r="B235" s="75"/>
      <c r="C235" s="75"/>
      <c r="D235" s="76"/>
      <c r="E235" s="77"/>
      <c r="F235" s="76"/>
      <c r="G235" s="76"/>
      <c r="H235" s="76"/>
      <c r="I235" s="76"/>
      <c r="J235" s="78"/>
      <c r="K235" s="78"/>
      <c r="L235" s="35"/>
      <c r="M235" s="43"/>
      <c r="N235" s="40"/>
      <c r="O235" s="44"/>
      <c r="P235" s="45"/>
      <c r="Q235" s="34"/>
      <c r="R235" s="46"/>
      <c r="S235" s="46"/>
      <c r="T235" s="46"/>
      <c r="U235" s="46"/>
      <c r="V235" s="46"/>
    </row>
    <row r="236" spans="2:22" x14ac:dyDescent="0.2">
      <c r="B236" s="75"/>
      <c r="C236" s="75"/>
      <c r="D236" s="76"/>
      <c r="E236" s="77"/>
      <c r="F236" s="76"/>
      <c r="G236" s="76"/>
      <c r="H236" s="76"/>
      <c r="I236" s="76"/>
      <c r="J236" s="78"/>
      <c r="K236" s="78"/>
      <c r="L236" s="35"/>
      <c r="M236" s="43"/>
      <c r="N236" s="40"/>
      <c r="O236" s="44"/>
      <c r="P236" s="45"/>
      <c r="Q236" s="34"/>
      <c r="R236" s="46"/>
      <c r="S236" s="46"/>
      <c r="T236" s="46"/>
      <c r="U236" s="46"/>
      <c r="V236" s="46"/>
    </row>
    <row r="237" spans="2:22" x14ac:dyDescent="0.2">
      <c r="B237" s="75"/>
      <c r="C237" s="75"/>
      <c r="D237" s="76"/>
      <c r="E237" s="77"/>
      <c r="F237" s="76"/>
      <c r="G237" s="76"/>
      <c r="H237" s="76"/>
      <c r="I237" s="76"/>
      <c r="J237" s="78"/>
      <c r="K237" s="78"/>
      <c r="L237" s="35"/>
      <c r="M237" s="43"/>
      <c r="N237" s="40"/>
      <c r="O237" s="44"/>
      <c r="P237" s="45"/>
      <c r="Q237" s="34"/>
      <c r="R237" s="46"/>
      <c r="S237" s="46"/>
      <c r="T237" s="46"/>
      <c r="U237" s="46"/>
      <c r="V237" s="46"/>
    </row>
    <row r="238" spans="2:22" x14ac:dyDescent="0.2">
      <c r="B238" s="76"/>
      <c r="C238" s="75"/>
      <c r="D238" s="76"/>
      <c r="E238" s="77"/>
      <c r="F238" s="76"/>
      <c r="G238" s="76"/>
      <c r="H238" s="76"/>
      <c r="I238" s="76"/>
      <c r="J238" s="78"/>
      <c r="K238" s="78"/>
      <c r="L238" s="35"/>
      <c r="M238" s="43"/>
      <c r="N238" s="40"/>
      <c r="O238" s="44"/>
      <c r="P238" s="45"/>
      <c r="Q238" s="34"/>
      <c r="R238" s="46"/>
      <c r="S238" s="46"/>
      <c r="T238" s="46"/>
      <c r="U238" s="46"/>
      <c r="V238" s="46"/>
    </row>
    <row r="239" spans="2:22" x14ac:dyDescent="0.2">
      <c r="B239" s="76"/>
      <c r="C239" s="75"/>
      <c r="D239" s="76"/>
      <c r="E239" s="77"/>
      <c r="F239" s="76"/>
      <c r="G239" s="76"/>
      <c r="H239" s="76"/>
      <c r="I239" s="76"/>
      <c r="J239" s="78"/>
      <c r="K239" s="78"/>
      <c r="L239" s="35"/>
      <c r="M239" s="43"/>
      <c r="N239" s="40"/>
      <c r="O239" s="44"/>
      <c r="P239" s="45"/>
      <c r="Q239" s="34"/>
      <c r="R239" s="46"/>
      <c r="S239" s="46"/>
      <c r="T239" s="46"/>
      <c r="U239" s="46"/>
      <c r="V239" s="46"/>
    </row>
    <row r="240" spans="2:22" x14ac:dyDescent="0.2">
      <c r="B240" s="76"/>
      <c r="C240" s="75"/>
      <c r="D240" s="76"/>
      <c r="E240" s="77"/>
      <c r="F240" s="76"/>
      <c r="G240" s="76"/>
      <c r="H240" s="76"/>
      <c r="I240" s="76"/>
      <c r="J240" s="78"/>
      <c r="K240" s="78"/>
      <c r="L240" s="35"/>
      <c r="M240" s="43"/>
      <c r="N240" s="40"/>
      <c r="O240" s="44"/>
      <c r="P240" s="45"/>
      <c r="Q240" s="34"/>
      <c r="R240" s="46"/>
      <c r="S240" s="46"/>
      <c r="T240" s="46"/>
      <c r="U240" s="46"/>
      <c r="V240" s="46"/>
    </row>
    <row r="241" spans="2:22" x14ac:dyDescent="0.2">
      <c r="B241" s="76"/>
      <c r="C241" s="75"/>
      <c r="D241" s="76"/>
      <c r="E241" s="77"/>
      <c r="F241" s="76"/>
      <c r="G241" s="76"/>
      <c r="H241" s="76"/>
      <c r="I241" s="76"/>
      <c r="J241" s="78"/>
      <c r="K241" s="78"/>
      <c r="L241" s="35"/>
      <c r="M241" s="43"/>
      <c r="N241" s="40"/>
      <c r="O241" s="44"/>
      <c r="P241" s="45"/>
      <c r="Q241" s="34"/>
      <c r="R241" s="46"/>
      <c r="S241" s="46"/>
      <c r="T241" s="46"/>
      <c r="U241" s="46"/>
      <c r="V241" s="46"/>
    </row>
    <row r="242" spans="2:22" x14ac:dyDescent="0.2">
      <c r="B242" s="76"/>
      <c r="C242" s="75"/>
      <c r="D242" s="76"/>
      <c r="E242" s="77"/>
      <c r="F242" s="76"/>
      <c r="G242" s="76"/>
      <c r="H242" s="76"/>
      <c r="I242" s="76"/>
      <c r="J242" s="78"/>
      <c r="K242" s="78"/>
      <c r="L242" s="35"/>
      <c r="M242" s="43"/>
      <c r="N242" s="40"/>
      <c r="O242" s="44"/>
      <c r="P242" s="45"/>
      <c r="Q242" s="34"/>
      <c r="R242" s="46"/>
      <c r="S242" s="46"/>
      <c r="T242" s="46"/>
      <c r="U242" s="46"/>
      <c r="V242" s="46"/>
    </row>
    <row r="243" spans="2:22" x14ac:dyDescent="0.2">
      <c r="B243" s="76"/>
      <c r="C243" s="75"/>
      <c r="D243" s="76"/>
      <c r="E243" s="77"/>
      <c r="F243" s="76"/>
      <c r="G243" s="76"/>
      <c r="H243" s="76"/>
      <c r="I243" s="76"/>
      <c r="J243" s="78"/>
      <c r="K243" s="78"/>
      <c r="L243" s="35"/>
      <c r="M243" s="43"/>
      <c r="N243" s="40"/>
      <c r="O243" s="44"/>
      <c r="P243" s="45"/>
      <c r="Q243" s="34"/>
      <c r="R243" s="46"/>
      <c r="S243" s="46"/>
      <c r="T243" s="46"/>
      <c r="U243" s="46"/>
      <c r="V243" s="46"/>
    </row>
    <row r="244" spans="2:22" x14ac:dyDescent="0.2">
      <c r="B244" s="76"/>
      <c r="C244" s="75"/>
      <c r="D244" s="76"/>
      <c r="E244" s="77"/>
      <c r="F244" s="76"/>
      <c r="G244" s="76"/>
      <c r="H244" s="76"/>
      <c r="I244" s="76"/>
      <c r="J244" s="78"/>
      <c r="K244" s="78"/>
      <c r="L244" s="35"/>
      <c r="M244" s="43"/>
      <c r="N244" s="40"/>
      <c r="O244" s="44"/>
      <c r="P244" s="45"/>
      <c r="Q244" s="34"/>
      <c r="R244" s="46"/>
      <c r="S244" s="46"/>
      <c r="T244" s="46"/>
      <c r="U244" s="46"/>
      <c r="V244" s="46"/>
    </row>
    <row r="245" spans="2:22" x14ac:dyDescent="0.2">
      <c r="B245" s="76"/>
      <c r="C245" s="75"/>
      <c r="D245" s="76"/>
      <c r="E245" s="77"/>
      <c r="F245" s="76"/>
      <c r="G245" s="76"/>
      <c r="H245" s="76"/>
      <c r="I245" s="76"/>
      <c r="J245" s="78"/>
      <c r="K245" s="78"/>
      <c r="L245" s="35"/>
      <c r="M245" s="43"/>
      <c r="N245" s="40"/>
      <c r="O245" s="44"/>
      <c r="P245" s="45"/>
      <c r="Q245" s="34"/>
      <c r="R245" s="46"/>
      <c r="S245" s="46"/>
      <c r="T245" s="46"/>
      <c r="U245" s="46"/>
      <c r="V245" s="46"/>
    </row>
    <row r="246" spans="2:22" x14ac:dyDescent="0.2">
      <c r="B246" s="76"/>
      <c r="C246" s="75"/>
      <c r="D246" s="76"/>
      <c r="E246" s="77"/>
      <c r="F246" s="76"/>
      <c r="G246" s="76"/>
      <c r="H246" s="76"/>
      <c r="I246" s="76"/>
      <c r="J246" s="78"/>
      <c r="K246" s="78"/>
      <c r="L246" s="35"/>
      <c r="M246" s="43"/>
      <c r="N246" s="40"/>
      <c r="O246" s="44"/>
      <c r="P246" s="45"/>
      <c r="Q246" s="34"/>
      <c r="R246" s="46"/>
      <c r="S246" s="46"/>
      <c r="T246" s="46"/>
      <c r="U246" s="46"/>
      <c r="V246" s="46"/>
    </row>
    <row r="247" spans="2:22" x14ac:dyDescent="0.2">
      <c r="B247" s="76"/>
      <c r="C247" s="75"/>
      <c r="D247" s="76"/>
      <c r="E247" s="77"/>
      <c r="F247" s="76"/>
      <c r="G247" s="76"/>
      <c r="H247" s="76"/>
      <c r="I247" s="76"/>
      <c r="J247" s="78"/>
      <c r="K247" s="78"/>
      <c r="L247" s="35"/>
      <c r="M247" s="43"/>
      <c r="N247" s="40"/>
      <c r="O247" s="44"/>
      <c r="P247" s="45"/>
      <c r="Q247" s="34"/>
      <c r="R247" s="46"/>
      <c r="S247" s="46"/>
      <c r="T247" s="46"/>
      <c r="U247" s="46"/>
      <c r="V247" s="46"/>
    </row>
    <row r="248" spans="2:22" x14ac:dyDescent="0.2">
      <c r="B248" s="76"/>
      <c r="C248" s="75"/>
      <c r="D248" s="76"/>
      <c r="E248" s="77"/>
      <c r="F248" s="76"/>
      <c r="G248" s="76"/>
      <c r="H248" s="76"/>
      <c r="I248" s="76"/>
      <c r="J248" s="78"/>
      <c r="K248" s="78"/>
      <c r="L248" s="35"/>
      <c r="M248" s="43"/>
      <c r="N248" s="40"/>
      <c r="O248" s="44"/>
      <c r="P248" s="45"/>
      <c r="Q248" s="34"/>
      <c r="R248" s="46"/>
      <c r="S248" s="46"/>
      <c r="T248" s="46"/>
      <c r="U248" s="46"/>
      <c r="V248" s="46"/>
    </row>
    <row r="249" spans="2:22" x14ac:dyDescent="0.2">
      <c r="B249" s="76"/>
      <c r="C249" s="75"/>
      <c r="D249" s="76"/>
      <c r="E249" s="77"/>
      <c r="F249" s="76"/>
      <c r="G249" s="76"/>
      <c r="H249" s="76"/>
      <c r="I249" s="76"/>
      <c r="J249" s="78"/>
      <c r="K249" s="78"/>
      <c r="L249" s="35"/>
      <c r="M249" s="43"/>
      <c r="N249" s="40"/>
      <c r="O249" s="44"/>
      <c r="P249" s="45"/>
      <c r="Q249" s="34"/>
      <c r="R249" s="46"/>
      <c r="S249" s="46"/>
      <c r="T249" s="46"/>
      <c r="U249" s="46"/>
      <c r="V249" s="46"/>
    </row>
    <row r="250" spans="2:22" x14ac:dyDescent="0.2">
      <c r="B250" s="76"/>
      <c r="C250" s="75"/>
      <c r="D250" s="76"/>
      <c r="E250" s="77"/>
      <c r="F250" s="76"/>
      <c r="G250" s="76"/>
      <c r="H250" s="76"/>
      <c r="I250" s="76"/>
      <c r="J250" s="78"/>
      <c r="K250" s="78"/>
      <c r="L250" s="35"/>
      <c r="M250" s="43"/>
      <c r="N250" s="40"/>
      <c r="O250" s="44"/>
      <c r="P250" s="45"/>
      <c r="Q250" s="34"/>
      <c r="R250" s="46"/>
      <c r="S250" s="46"/>
      <c r="T250" s="46"/>
      <c r="U250" s="46"/>
      <c r="V250" s="46"/>
    </row>
    <row r="251" spans="2:22" x14ac:dyDescent="0.2">
      <c r="B251" s="76"/>
      <c r="C251" s="75"/>
      <c r="D251" s="76"/>
      <c r="E251" s="77"/>
      <c r="F251" s="76"/>
      <c r="G251" s="76"/>
      <c r="H251" s="76"/>
      <c r="I251" s="76"/>
      <c r="J251" s="78"/>
      <c r="K251" s="78"/>
      <c r="L251" s="35"/>
      <c r="M251" s="43"/>
      <c r="N251" s="40"/>
      <c r="O251" s="44"/>
      <c r="P251" s="45"/>
      <c r="Q251" s="34"/>
      <c r="R251" s="46"/>
      <c r="S251" s="46"/>
      <c r="T251" s="46"/>
      <c r="U251" s="46"/>
      <c r="V251" s="46"/>
    </row>
    <row r="252" spans="2:22" x14ac:dyDescent="0.2">
      <c r="B252" s="76"/>
      <c r="C252" s="75"/>
      <c r="D252" s="76"/>
      <c r="E252" s="77"/>
      <c r="F252" s="76"/>
      <c r="G252" s="76"/>
      <c r="H252" s="76"/>
      <c r="I252" s="76"/>
      <c r="J252" s="78"/>
      <c r="K252" s="78"/>
      <c r="L252" s="35"/>
      <c r="M252" s="43"/>
      <c r="N252" s="40"/>
      <c r="O252" s="44"/>
      <c r="P252" s="45"/>
      <c r="Q252" s="34"/>
      <c r="R252" s="46"/>
      <c r="S252" s="46"/>
      <c r="T252" s="46"/>
      <c r="U252" s="46"/>
      <c r="V252" s="46"/>
    </row>
    <row r="253" spans="2:22" x14ac:dyDescent="0.2">
      <c r="B253" s="76"/>
      <c r="C253" s="75"/>
      <c r="D253" s="76"/>
      <c r="E253" s="77"/>
      <c r="F253" s="76"/>
      <c r="G253" s="76"/>
      <c r="H253" s="76"/>
      <c r="I253" s="76"/>
      <c r="J253" s="78"/>
      <c r="K253" s="78"/>
      <c r="L253" s="35"/>
      <c r="M253" s="43"/>
      <c r="N253" s="40"/>
      <c r="O253" s="44"/>
      <c r="P253" s="45"/>
      <c r="Q253" s="34"/>
      <c r="R253" s="46"/>
      <c r="S253" s="46"/>
      <c r="T253" s="46"/>
      <c r="U253" s="46"/>
      <c r="V253" s="46"/>
    </row>
    <row r="254" spans="2:22" x14ac:dyDescent="0.2">
      <c r="B254" s="76"/>
      <c r="C254" s="75"/>
      <c r="D254" s="76"/>
      <c r="E254" s="77"/>
      <c r="F254" s="76"/>
      <c r="G254" s="76"/>
      <c r="H254" s="76"/>
      <c r="I254" s="76"/>
      <c r="J254" s="78"/>
      <c r="K254" s="78"/>
      <c r="L254" s="35"/>
      <c r="M254" s="43"/>
      <c r="N254" s="40"/>
      <c r="O254" s="44"/>
      <c r="P254" s="45"/>
      <c r="Q254" s="34"/>
      <c r="R254" s="46"/>
      <c r="S254" s="46"/>
      <c r="T254" s="46"/>
      <c r="U254" s="46"/>
      <c r="V254" s="46"/>
    </row>
    <row r="255" spans="2:22" x14ac:dyDescent="0.2">
      <c r="B255" s="76"/>
      <c r="C255" s="75"/>
      <c r="D255" s="76"/>
      <c r="E255" s="77"/>
      <c r="F255" s="76"/>
      <c r="G255" s="76"/>
      <c r="H255" s="76"/>
      <c r="I255" s="76"/>
      <c r="J255" s="78"/>
      <c r="K255" s="78"/>
      <c r="L255" s="35"/>
      <c r="M255" s="43"/>
      <c r="N255" s="40"/>
      <c r="O255" s="44"/>
      <c r="P255" s="45"/>
      <c r="Q255" s="34"/>
      <c r="R255" s="46"/>
      <c r="S255" s="46"/>
      <c r="T255" s="46"/>
      <c r="U255" s="46"/>
      <c r="V255" s="46"/>
    </row>
    <row r="256" spans="2:22" x14ac:dyDescent="0.2">
      <c r="B256" s="76"/>
      <c r="C256" s="75"/>
      <c r="D256" s="76"/>
      <c r="E256" s="77"/>
      <c r="F256" s="76"/>
      <c r="G256" s="76"/>
      <c r="H256" s="76"/>
      <c r="I256" s="76"/>
      <c r="J256" s="78"/>
      <c r="K256" s="78"/>
      <c r="L256" s="35"/>
      <c r="M256" s="43"/>
      <c r="N256" s="40"/>
      <c r="O256" s="44"/>
      <c r="P256" s="45"/>
      <c r="Q256" s="34"/>
      <c r="R256" s="46"/>
      <c r="S256" s="46"/>
      <c r="T256" s="46"/>
      <c r="U256" s="46"/>
      <c r="V256" s="46"/>
    </row>
    <row r="257" spans="2:22" x14ac:dyDescent="0.2">
      <c r="B257" s="76"/>
      <c r="C257" s="75"/>
      <c r="D257" s="76"/>
      <c r="E257" s="77"/>
      <c r="F257" s="76"/>
      <c r="G257" s="76"/>
      <c r="H257" s="76"/>
      <c r="I257" s="76"/>
      <c r="J257" s="78"/>
      <c r="K257" s="78"/>
      <c r="L257" s="35"/>
      <c r="M257" s="43"/>
      <c r="N257" s="40"/>
      <c r="O257" s="44"/>
      <c r="P257" s="45"/>
      <c r="Q257" s="34"/>
      <c r="R257" s="46"/>
      <c r="S257" s="46"/>
      <c r="T257" s="46"/>
      <c r="U257" s="46"/>
      <c r="V257" s="46"/>
    </row>
    <row r="258" spans="2:22" x14ac:dyDescent="0.2">
      <c r="B258" s="76"/>
      <c r="C258" s="75"/>
      <c r="D258" s="76"/>
      <c r="E258" s="77"/>
      <c r="F258" s="76"/>
      <c r="G258" s="76"/>
      <c r="H258" s="76"/>
      <c r="I258" s="76"/>
      <c r="J258" s="78"/>
      <c r="K258" s="78"/>
      <c r="L258" s="35"/>
      <c r="M258" s="43"/>
      <c r="N258" s="40"/>
      <c r="O258" s="44"/>
      <c r="P258" s="45"/>
      <c r="Q258" s="34"/>
      <c r="R258" s="46"/>
      <c r="S258" s="46"/>
      <c r="T258" s="46"/>
      <c r="U258" s="46"/>
      <c r="V258" s="46"/>
    </row>
    <row r="259" spans="2:22" x14ac:dyDescent="0.2">
      <c r="B259" s="76"/>
      <c r="C259" s="75"/>
      <c r="D259" s="76"/>
      <c r="E259" s="77"/>
      <c r="F259" s="76"/>
      <c r="G259" s="76"/>
      <c r="H259" s="76"/>
      <c r="I259" s="76"/>
      <c r="J259" s="78"/>
      <c r="K259" s="78"/>
      <c r="L259" s="35"/>
      <c r="M259" s="43"/>
      <c r="N259" s="40"/>
      <c r="O259" s="44"/>
      <c r="P259" s="45"/>
      <c r="Q259" s="34"/>
      <c r="R259" s="46"/>
      <c r="S259" s="46"/>
      <c r="T259" s="46"/>
      <c r="U259" s="46"/>
      <c r="V259" s="46"/>
    </row>
    <row r="260" spans="2:22" x14ac:dyDescent="0.2">
      <c r="B260" s="76"/>
      <c r="C260" s="75"/>
      <c r="D260" s="76"/>
      <c r="E260" s="77"/>
      <c r="F260" s="76"/>
      <c r="G260" s="76"/>
      <c r="H260" s="76"/>
      <c r="I260" s="76"/>
      <c r="J260" s="78"/>
      <c r="K260" s="78"/>
      <c r="L260" s="35"/>
      <c r="M260" s="43"/>
      <c r="N260" s="40"/>
      <c r="O260" s="44"/>
      <c r="P260" s="45"/>
      <c r="Q260" s="34"/>
      <c r="R260" s="46"/>
      <c r="S260" s="46"/>
      <c r="T260" s="46"/>
      <c r="U260" s="46"/>
      <c r="V260" s="46"/>
    </row>
    <row r="261" spans="2:22" x14ac:dyDescent="0.2">
      <c r="B261" s="76"/>
      <c r="C261" s="75"/>
      <c r="D261" s="76"/>
      <c r="E261" s="77"/>
      <c r="F261" s="76"/>
      <c r="G261" s="76"/>
      <c r="H261" s="76"/>
      <c r="I261" s="76"/>
      <c r="J261" s="78"/>
      <c r="K261" s="78"/>
      <c r="L261" s="35"/>
      <c r="M261" s="43"/>
      <c r="N261" s="40"/>
      <c r="O261" s="44"/>
      <c r="P261" s="45"/>
      <c r="Q261" s="34"/>
      <c r="R261" s="46"/>
      <c r="S261" s="46"/>
      <c r="T261" s="46"/>
      <c r="U261" s="46"/>
      <c r="V261" s="46"/>
    </row>
    <row r="262" spans="2:22" x14ac:dyDescent="0.2">
      <c r="B262" s="76"/>
      <c r="C262" s="75"/>
      <c r="D262" s="76"/>
      <c r="E262" s="77"/>
      <c r="F262" s="76"/>
      <c r="G262" s="76"/>
      <c r="H262" s="76"/>
      <c r="I262" s="76"/>
      <c r="J262" s="78"/>
      <c r="K262" s="78"/>
      <c r="L262" s="35"/>
      <c r="M262" s="43"/>
      <c r="N262" s="40"/>
      <c r="O262" s="44"/>
      <c r="P262" s="45"/>
      <c r="Q262" s="34"/>
      <c r="R262" s="46"/>
      <c r="S262" s="46"/>
      <c r="T262" s="46"/>
      <c r="U262" s="46"/>
      <c r="V262" s="46"/>
    </row>
    <row r="263" spans="2:22" x14ac:dyDescent="0.2">
      <c r="B263" s="76"/>
      <c r="C263" s="75"/>
      <c r="D263" s="76"/>
      <c r="E263" s="77"/>
      <c r="F263" s="76"/>
      <c r="G263" s="76"/>
      <c r="H263" s="76"/>
      <c r="I263" s="76"/>
      <c r="J263" s="78"/>
      <c r="K263" s="78"/>
      <c r="L263" s="35"/>
      <c r="M263" s="43"/>
      <c r="N263" s="40"/>
      <c r="O263" s="44"/>
      <c r="P263" s="45"/>
      <c r="Q263" s="34"/>
      <c r="R263" s="46"/>
      <c r="S263" s="46"/>
      <c r="T263" s="46"/>
      <c r="U263" s="46"/>
      <c r="V263" s="46"/>
    </row>
    <row r="264" spans="2:22" x14ac:dyDescent="0.2">
      <c r="B264" s="76"/>
      <c r="C264" s="75"/>
      <c r="D264" s="76"/>
      <c r="E264" s="77"/>
      <c r="F264" s="76"/>
      <c r="G264" s="76"/>
      <c r="H264" s="76"/>
      <c r="I264" s="76"/>
      <c r="J264" s="78"/>
      <c r="K264" s="78"/>
      <c r="L264" s="35"/>
      <c r="M264" s="43"/>
      <c r="N264" s="40"/>
      <c r="O264" s="44"/>
      <c r="P264" s="45"/>
      <c r="Q264" s="34"/>
      <c r="R264" s="46"/>
      <c r="S264" s="46"/>
      <c r="T264" s="46"/>
      <c r="U264" s="46"/>
      <c r="V264" s="46"/>
    </row>
    <row r="265" spans="2:22" x14ac:dyDescent="0.2">
      <c r="B265" s="76"/>
      <c r="C265" s="75"/>
      <c r="D265" s="76"/>
      <c r="E265" s="77"/>
      <c r="F265" s="76"/>
      <c r="G265" s="76"/>
      <c r="H265" s="76"/>
      <c r="I265" s="76"/>
      <c r="J265" s="78"/>
      <c r="K265" s="78"/>
      <c r="L265" s="35"/>
      <c r="M265" s="43"/>
      <c r="N265" s="40"/>
      <c r="O265" s="44"/>
      <c r="P265" s="45"/>
      <c r="Q265" s="34"/>
      <c r="R265" s="46"/>
      <c r="S265" s="46"/>
      <c r="T265" s="46"/>
      <c r="U265" s="46"/>
      <c r="V265" s="46"/>
    </row>
    <row r="266" spans="2:22" x14ac:dyDescent="0.2">
      <c r="B266" s="76"/>
      <c r="C266" s="75"/>
      <c r="D266" s="76"/>
      <c r="E266" s="77"/>
      <c r="F266" s="76"/>
      <c r="G266" s="76"/>
      <c r="H266" s="76"/>
      <c r="I266" s="76"/>
      <c r="J266" s="78"/>
      <c r="K266" s="78"/>
      <c r="L266" s="35"/>
      <c r="M266" s="43"/>
      <c r="N266" s="40"/>
      <c r="O266" s="44"/>
      <c r="P266" s="45"/>
      <c r="Q266" s="34"/>
      <c r="R266" s="46"/>
      <c r="S266" s="46"/>
      <c r="T266" s="46"/>
      <c r="U266" s="46"/>
      <c r="V266" s="46"/>
    </row>
    <row r="267" spans="2:22" x14ac:dyDescent="0.2">
      <c r="B267" s="76"/>
      <c r="C267" s="75"/>
      <c r="D267" s="76"/>
      <c r="E267" s="77"/>
      <c r="F267" s="76"/>
      <c r="G267" s="76"/>
      <c r="H267" s="76"/>
      <c r="I267" s="76"/>
      <c r="J267" s="78"/>
      <c r="K267" s="78"/>
      <c r="L267" s="35"/>
      <c r="M267" s="43"/>
      <c r="N267" s="40"/>
      <c r="O267" s="44"/>
      <c r="P267" s="45"/>
      <c r="Q267" s="34"/>
      <c r="R267" s="46"/>
      <c r="S267" s="46"/>
      <c r="T267" s="46"/>
      <c r="U267" s="46"/>
      <c r="V267" s="46"/>
    </row>
    <row r="268" spans="2:22" x14ac:dyDescent="0.2">
      <c r="B268" s="76"/>
      <c r="C268" s="75"/>
      <c r="D268" s="76"/>
      <c r="E268" s="77"/>
      <c r="F268" s="76"/>
      <c r="G268" s="76"/>
      <c r="H268" s="76"/>
      <c r="I268" s="76"/>
      <c r="J268" s="78"/>
      <c r="K268" s="78"/>
      <c r="L268" s="35"/>
      <c r="M268" s="43"/>
      <c r="N268" s="40"/>
      <c r="O268" s="44"/>
      <c r="P268" s="45"/>
      <c r="Q268" s="34"/>
      <c r="R268" s="46"/>
      <c r="S268" s="46"/>
      <c r="T268" s="46"/>
      <c r="U268" s="46"/>
      <c r="V268" s="46"/>
    </row>
    <row r="269" spans="2:22" x14ac:dyDescent="0.2">
      <c r="B269" s="76"/>
      <c r="C269" s="75"/>
      <c r="D269" s="76"/>
      <c r="E269" s="77"/>
      <c r="F269" s="76"/>
      <c r="G269" s="76"/>
      <c r="H269" s="76"/>
      <c r="I269" s="76"/>
      <c r="J269" s="78"/>
      <c r="K269" s="78"/>
      <c r="L269" s="35"/>
      <c r="M269" s="43"/>
      <c r="N269" s="40"/>
      <c r="O269" s="44"/>
      <c r="P269" s="45"/>
      <c r="Q269" s="34"/>
      <c r="R269" s="46"/>
      <c r="S269" s="46"/>
      <c r="T269" s="46"/>
      <c r="U269" s="46"/>
      <c r="V269" s="46"/>
    </row>
    <row r="270" spans="2:22" x14ac:dyDescent="0.2">
      <c r="B270" s="76"/>
      <c r="C270" s="75"/>
      <c r="D270" s="76"/>
      <c r="E270" s="77"/>
      <c r="F270" s="76"/>
      <c r="G270" s="76"/>
      <c r="H270" s="76"/>
      <c r="I270" s="76"/>
      <c r="J270" s="78"/>
      <c r="K270" s="78"/>
      <c r="L270" s="35"/>
      <c r="M270" s="43"/>
      <c r="N270" s="40"/>
      <c r="O270" s="44"/>
      <c r="P270" s="45"/>
      <c r="Q270" s="34"/>
      <c r="R270" s="46"/>
      <c r="S270" s="46"/>
      <c r="T270" s="46"/>
      <c r="U270" s="46"/>
      <c r="V270" s="46"/>
    </row>
    <row r="271" spans="2:22" x14ac:dyDescent="0.2">
      <c r="B271" s="76"/>
      <c r="C271" s="75"/>
      <c r="D271" s="76"/>
      <c r="E271" s="77"/>
      <c r="F271" s="76"/>
      <c r="G271" s="76"/>
      <c r="H271" s="76"/>
      <c r="I271" s="76"/>
      <c r="J271" s="78"/>
      <c r="K271" s="78"/>
      <c r="L271" s="35"/>
      <c r="M271" s="43"/>
      <c r="N271" s="40"/>
      <c r="O271" s="44"/>
      <c r="P271" s="45"/>
      <c r="Q271" s="34"/>
      <c r="R271" s="46"/>
      <c r="S271" s="46"/>
      <c r="T271" s="46"/>
      <c r="U271" s="46"/>
      <c r="V271" s="46"/>
    </row>
    <row r="272" spans="2:22" x14ac:dyDescent="0.2">
      <c r="B272" s="76"/>
      <c r="C272" s="75"/>
      <c r="D272" s="76"/>
      <c r="E272" s="77"/>
      <c r="F272" s="76"/>
      <c r="G272" s="76"/>
      <c r="H272" s="76"/>
      <c r="I272" s="76"/>
      <c r="J272" s="78"/>
      <c r="K272" s="78"/>
      <c r="L272" s="35"/>
      <c r="M272" s="43"/>
      <c r="N272" s="40"/>
      <c r="O272" s="44"/>
      <c r="P272" s="45"/>
      <c r="Q272" s="34"/>
      <c r="R272" s="46"/>
      <c r="S272" s="46"/>
      <c r="T272" s="46"/>
      <c r="U272" s="46"/>
      <c r="V272" s="46"/>
    </row>
    <row r="273" spans="2:22" x14ac:dyDescent="0.2">
      <c r="B273" s="76"/>
      <c r="C273" s="75"/>
      <c r="D273" s="76"/>
      <c r="E273" s="77"/>
      <c r="F273" s="76"/>
      <c r="G273" s="76"/>
      <c r="H273" s="76"/>
      <c r="I273" s="76"/>
      <c r="J273" s="78"/>
      <c r="K273" s="78"/>
      <c r="L273" s="35"/>
      <c r="M273" s="43"/>
      <c r="N273" s="40"/>
      <c r="O273" s="44"/>
      <c r="P273" s="45"/>
      <c r="Q273" s="34"/>
      <c r="R273" s="46"/>
      <c r="S273" s="46"/>
      <c r="T273" s="46"/>
      <c r="U273" s="46"/>
      <c r="V273" s="46"/>
    </row>
    <row r="274" spans="2:22" x14ac:dyDescent="0.2">
      <c r="B274" s="76"/>
      <c r="C274" s="75"/>
      <c r="D274" s="76"/>
      <c r="E274" s="77"/>
      <c r="F274" s="76"/>
      <c r="G274" s="76"/>
      <c r="H274" s="76"/>
      <c r="I274" s="76"/>
      <c r="J274" s="78"/>
      <c r="K274" s="78"/>
      <c r="L274" s="35"/>
      <c r="M274" s="43"/>
      <c r="N274" s="40"/>
      <c r="O274" s="44"/>
      <c r="P274" s="45"/>
      <c r="Q274" s="34"/>
      <c r="R274" s="46"/>
      <c r="S274" s="46"/>
      <c r="T274" s="46"/>
      <c r="U274" s="46"/>
      <c r="V274" s="46"/>
    </row>
    <row r="275" spans="2:22" x14ac:dyDescent="0.2">
      <c r="B275" s="76"/>
      <c r="C275" s="75"/>
      <c r="D275" s="76"/>
      <c r="E275" s="77"/>
      <c r="F275" s="76"/>
      <c r="G275" s="76"/>
      <c r="H275" s="76"/>
      <c r="I275" s="76"/>
      <c r="J275" s="78"/>
      <c r="K275" s="78"/>
      <c r="L275" s="35"/>
      <c r="M275" s="43"/>
      <c r="N275" s="40"/>
      <c r="O275" s="44"/>
      <c r="P275" s="45"/>
      <c r="Q275" s="34"/>
      <c r="R275" s="46"/>
      <c r="S275" s="46"/>
      <c r="T275" s="46"/>
      <c r="U275" s="46"/>
      <c r="V275" s="46"/>
    </row>
    <row r="276" spans="2:22" x14ac:dyDescent="0.2">
      <c r="B276" s="76"/>
      <c r="C276" s="75"/>
      <c r="D276" s="76"/>
      <c r="E276" s="77"/>
      <c r="F276" s="76"/>
      <c r="G276" s="76"/>
      <c r="H276" s="76"/>
      <c r="I276" s="76"/>
      <c r="J276" s="78"/>
      <c r="K276" s="78"/>
      <c r="L276" s="35"/>
      <c r="M276" s="43"/>
      <c r="N276" s="40"/>
      <c r="O276" s="44"/>
      <c r="P276" s="45"/>
      <c r="Q276" s="34"/>
      <c r="R276" s="46"/>
      <c r="S276" s="46"/>
      <c r="T276" s="46"/>
      <c r="U276" s="46"/>
      <c r="V276" s="46"/>
    </row>
    <row r="277" spans="2:22" x14ac:dyDescent="0.2">
      <c r="B277" s="76"/>
      <c r="C277" s="75"/>
      <c r="D277" s="76"/>
      <c r="E277" s="77"/>
      <c r="F277" s="76"/>
      <c r="G277" s="76"/>
      <c r="H277" s="76"/>
      <c r="I277" s="76"/>
      <c r="J277" s="78"/>
      <c r="K277" s="78"/>
      <c r="L277" s="35"/>
      <c r="M277" s="43"/>
      <c r="N277" s="40"/>
      <c r="O277" s="44"/>
      <c r="P277" s="45"/>
      <c r="Q277" s="34"/>
      <c r="R277" s="46"/>
      <c r="S277" s="46"/>
      <c r="T277" s="46"/>
      <c r="U277" s="46"/>
      <c r="V277" s="46"/>
    </row>
    <row r="278" spans="2:22" x14ac:dyDescent="0.2">
      <c r="B278" s="76"/>
      <c r="C278" s="75"/>
      <c r="D278" s="76"/>
      <c r="E278" s="77"/>
      <c r="F278" s="76"/>
      <c r="G278" s="76"/>
      <c r="H278" s="76"/>
      <c r="I278" s="76"/>
      <c r="J278" s="78"/>
      <c r="K278" s="78"/>
      <c r="L278" s="35"/>
      <c r="M278" s="43"/>
      <c r="N278" s="40"/>
      <c r="O278" s="44"/>
      <c r="P278" s="45"/>
      <c r="Q278" s="34"/>
      <c r="R278" s="46"/>
      <c r="S278" s="46"/>
      <c r="T278" s="46"/>
      <c r="U278" s="46"/>
      <c r="V278" s="46"/>
    </row>
    <row r="279" spans="2:22" x14ac:dyDescent="0.2">
      <c r="B279" s="76"/>
      <c r="C279" s="75"/>
      <c r="D279" s="76"/>
      <c r="E279" s="77"/>
      <c r="F279" s="76"/>
      <c r="G279" s="76"/>
      <c r="H279" s="76"/>
      <c r="I279" s="76"/>
      <c r="J279" s="78"/>
      <c r="K279" s="78"/>
      <c r="L279" s="35"/>
      <c r="M279" s="43"/>
      <c r="N279" s="40"/>
      <c r="O279" s="44"/>
      <c r="P279" s="45"/>
      <c r="Q279" s="34"/>
      <c r="R279" s="46"/>
      <c r="S279" s="46"/>
      <c r="T279" s="46"/>
      <c r="U279" s="46"/>
      <c r="V279" s="46"/>
    </row>
    <row r="280" spans="2:22" x14ac:dyDescent="0.2">
      <c r="B280" s="76"/>
      <c r="C280" s="75"/>
      <c r="D280" s="76"/>
      <c r="E280" s="77"/>
      <c r="F280" s="76"/>
      <c r="G280" s="76"/>
      <c r="H280" s="76"/>
      <c r="I280" s="76"/>
      <c r="J280" s="78"/>
      <c r="K280" s="78"/>
      <c r="L280" s="35"/>
      <c r="M280" s="43"/>
      <c r="N280" s="40"/>
      <c r="O280" s="44"/>
      <c r="P280" s="45"/>
      <c r="Q280" s="34"/>
      <c r="R280" s="46"/>
      <c r="S280" s="46"/>
      <c r="T280" s="46"/>
      <c r="U280" s="46"/>
      <c r="V280" s="46"/>
    </row>
    <row r="281" spans="2:22" x14ac:dyDescent="0.2">
      <c r="B281" s="76"/>
      <c r="C281" s="75"/>
      <c r="D281" s="76"/>
      <c r="E281" s="77"/>
      <c r="F281" s="76"/>
      <c r="G281" s="76"/>
      <c r="H281" s="76"/>
      <c r="I281" s="76"/>
      <c r="J281" s="78"/>
      <c r="K281" s="78"/>
      <c r="L281" s="35"/>
      <c r="M281" s="43"/>
      <c r="N281" s="40"/>
      <c r="O281" s="44"/>
      <c r="P281" s="45"/>
      <c r="Q281" s="34"/>
      <c r="R281" s="46"/>
      <c r="S281" s="46"/>
      <c r="T281" s="46"/>
      <c r="U281" s="46"/>
      <c r="V281" s="46"/>
    </row>
    <row r="282" spans="2:22" x14ac:dyDescent="0.2">
      <c r="B282" s="76"/>
      <c r="C282" s="75"/>
      <c r="D282" s="76"/>
      <c r="E282" s="77"/>
      <c r="F282" s="76"/>
      <c r="G282" s="76"/>
      <c r="H282" s="76"/>
      <c r="I282" s="76"/>
      <c r="J282" s="78"/>
      <c r="K282" s="78"/>
      <c r="L282" s="35"/>
      <c r="M282" s="43"/>
      <c r="N282" s="40"/>
      <c r="O282" s="44"/>
      <c r="P282" s="45"/>
      <c r="Q282" s="34"/>
      <c r="R282" s="46"/>
      <c r="S282" s="46"/>
      <c r="T282" s="46"/>
      <c r="U282" s="46"/>
      <c r="V282" s="46"/>
    </row>
    <row r="283" spans="2:22" x14ac:dyDescent="0.2">
      <c r="B283" s="76"/>
      <c r="C283" s="75"/>
      <c r="D283" s="76"/>
      <c r="E283" s="77"/>
      <c r="F283" s="76"/>
      <c r="G283" s="76"/>
      <c r="H283" s="76"/>
      <c r="I283" s="76"/>
      <c r="J283" s="78"/>
      <c r="K283" s="78"/>
      <c r="L283" s="35"/>
      <c r="M283" s="43"/>
      <c r="N283" s="40"/>
      <c r="O283" s="44"/>
      <c r="P283" s="45"/>
      <c r="Q283" s="34"/>
      <c r="R283" s="46"/>
      <c r="S283" s="46"/>
      <c r="T283" s="46"/>
      <c r="U283" s="46"/>
      <c r="V283" s="46"/>
    </row>
    <row r="284" spans="2:22" x14ac:dyDescent="0.2">
      <c r="B284" s="76"/>
      <c r="C284" s="75"/>
      <c r="D284" s="76"/>
      <c r="E284" s="77"/>
      <c r="F284" s="76"/>
      <c r="G284" s="76"/>
      <c r="H284" s="76"/>
      <c r="I284" s="76"/>
      <c r="J284" s="78"/>
      <c r="K284" s="78"/>
      <c r="L284" s="35"/>
      <c r="M284" s="43"/>
      <c r="N284" s="40"/>
      <c r="O284" s="44"/>
      <c r="P284" s="45"/>
      <c r="Q284" s="34"/>
      <c r="R284" s="46"/>
      <c r="S284" s="46"/>
      <c r="T284" s="46"/>
      <c r="U284" s="46"/>
      <c r="V284" s="46"/>
    </row>
    <row r="285" spans="2:22" x14ac:dyDescent="0.2">
      <c r="B285" s="76"/>
      <c r="C285" s="75"/>
      <c r="D285" s="76"/>
      <c r="E285" s="77"/>
      <c r="F285" s="76"/>
      <c r="G285" s="76"/>
      <c r="H285" s="76"/>
      <c r="I285" s="76"/>
      <c r="J285" s="78"/>
      <c r="K285" s="78"/>
      <c r="L285" s="35"/>
      <c r="M285" s="43"/>
      <c r="N285" s="40"/>
      <c r="O285" s="44"/>
      <c r="P285" s="45"/>
      <c r="Q285" s="34"/>
      <c r="R285" s="46"/>
      <c r="S285" s="46"/>
      <c r="T285" s="46"/>
      <c r="U285" s="46"/>
      <c r="V285" s="46"/>
    </row>
    <row r="286" spans="2:22" x14ac:dyDescent="0.2">
      <c r="B286" s="76"/>
      <c r="C286" s="75"/>
      <c r="D286" s="76"/>
      <c r="E286" s="77"/>
      <c r="F286" s="76"/>
      <c r="G286" s="76"/>
      <c r="H286" s="76"/>
      <c r="I286" s="76"/>
      <c r="J286" s="78"/>
      <c r="K286" s="78"/>
      <c r="L286" s="35"/>
      <c r="M286" s="43"/>
      <c r="N286" s="40"/>
      <c r="O286" s="44"/>
      <c r="P286" s="45"/>
      <c r="Q286" s="34"/>
      <c r="R286" s="46"/>
      <c r="S286" s="46"/>
      <c r="T286" s="46"/>
      <c r="U286" s="46"/>
      <c r="V286" s="46"/>
    </row>
    <row r="287" spans="2:22" x14ac:dyDescent="0.2">
      <c r="B287" s="76"/>
      <c r="C287" s="75"/>
      <c r="D287" s="76"/>
      <c r="E287" s="77"/>
      <c r="F287" s="76"/>
      <c r="G287" s="76"/>
      <c r="H287" s="76"/>
      <c r="I287" s="76"/>
      <c r="J287" s="78"/>
      <c r="K287" s="78"/>
      <c r="L287" s="35"/>
      <c r="M287" s="43"/>
      <c r="N287" s="40"/>
      <c r="O287" s="44"/>
      <c r="P287" s="45"/>
      <c r="Q287" s="34"/>
      <c r="R287" s="46"/>
      <c r="S287" s="46"/>
      <c r="T287" s="46"/>
      <c r="U287" s="46"/>
      <c r="V287" s="46"/>
    </row>
    <row r="288" spans="2:22" x14ac:dyDescent="0.2">
      <c r="B288" s="76"/>
      <c r="C288" s="75"/>
      <c r="D288" s="76"/>
      <c r="E288" s="77"/>
      <c r="F288" s="76"/>
      <c r="G288" s="76"/>
      <c r="H288" s="76"/>
      <c r="I288" s="76"/>
      <c r="J288" s="78"/>
      <c r="K288" s="78"/>
      <c r="L288" s="35"/>
      <c r="M288" s="43"/>
      <c r="N288" s="40"/>
      <c r="O288" s="44"/>
      <c r="P288" s="45"/>
      <c r="Q288" s="34"/>
      <c r="R288" s="46"/>
      <c r="S288" s="46"/>
      <c r="T288" s="46"/>
      <c r="U288" s="46"/>
      <c r="V288" s="46"/>
    </row>
    <row r="289" spans="2:22" x14ac:dyDescent="0.2">
      <c r="B289" s="76"/>
      <c r="C289" s="75"/>
      <c r="D289" s="76"/>
      <c r="E289" s="77"/>
      <c r="F289" s="76"/>
      <c r="G289" s="76"/>
      <c r="H289" s="76"/>
      <c r="I289" s="76"/>
      <c r="J289" s="78"/>
      <c r="K289" s="78"/>
      <c r="L289" s="35"/>
      <c r="M289" s="43"/>
      <c r="N289" s="40"/>
      <c r="O289" s="44"/>
      <c r="P289" s="45"/>
      <c r="Q289" s="34"/>
      <c r="R289" s="46"/>
      <c r="S289" s="46"/>
      <c r="T289" s="46"/>
      <c r="U289" s="46"/>
      <c r="V289" s="46"/>
    </row>
    <row r="290" spans="2:22" x14ac:dyDescent="0.2">
      <c r="B290" s="76"/>
      <c r="C290" s="75"/>
      <c r="D290" s="76"/>
      <c r="E290" s="77"/>
      <c r="F290" s="76"/>
      <c r="G290" s="76"/>
      <c r="H290" s="76"/>
      <c r="I290" s="76"/>
      <c r="J290" s="78"/>
      <c r="K290" s="78"/>
      <c r="L290" s="35"/>
      <c r="M290" s="43"/>
      <c r="N290" s="40"/>
      <c r="O290" s="44"/>
      <c r="P290" s="45"/>
      <c r="Q290" s="34"/>
      <c r="R290" s="46"/>
      <c r="S290" s="46"/>
      <c r="T290" s="46"/>
      <c r="U290" s="46"/>
      <c r="V290" s="46"/>
    </row>
    <row r="291" spans="2:22" x14ac:dyDescent="0.2">
      <c r="B291" s="76"/>
      <c r="C291" s="75"/>
      <c r="D291" s="76"/>
      <c r="E291" s="77"/>
      <c r="F291" s="76"/>
      <c r="G291" s="76"/>
      <c r="H291" s="76"/>
      <c r="I291" s="76"/>
      <c r="J291" s="78"/>
      <c r="K291" s="78"/>
      <c r="L291" s="35"/>
      <c r="M291" s="43"/>
      <c r="N291" s="40"/>
      <c r="O291" s="44"/>
      <c r="P291" s="45"/>
      <c r="Q291" s="34"/>
      <c r="R291" s="46"/>
      <c r="S291" s="46"/>
      <c r="T291" s="46"/>
      <c r="U291" s="46"/>
      <c r="V291" s="46"/>
    </row>
    <row r="292" spans="2:22" x14ac:dyDescent="0.2">
      <c r="B292" s="76"/>
      <c r="C292" s="75"/>
      <c r="D292" s="76"/>
      <c r="E292" s="77"/>
      <c r="F292" s="76"/>
      <c r="G292" s="76"/>
      <c r="H292" s="76"/>
      <c r="I292" s="76"/>
      <c r="J292" s="78"/>
      <c r="K292" s="78"/>
      <c r="L292" s="35"/>
      <c r="M292" s="43"/>
      <c r="N292" s="40"/>
      <c r="O292" s="44"/>
      <c r="P292" s="45"/>
      <c r="Q292" s="34"/>
      <c r="R292" s="46"/>
      <c r="S292" s="46"/>
      <c r="T292" s="46"/>
      <c r="U292" s="46"/>
      <c r="V292" s="46"/>
    </row>
    <row r="293" spans="2:22" x14ac:dyDescent="0.2">
      <c r="B293" s="76"/>
      <c r="C293" s="75"/>
      <c r="D293" s="76"/>
      <c r="E293" s="77"/>
      <c r="F293" s="76"/>
      <c r="G293" s="76"/>
      <c r="H293" s="76"/>
      <c r="I293" s="76"/>
      <c r="J293" s="78"/>
      <c r="K293" s="78"/>
      <c r="L293" s="35"/>
      <c r="M293" s="43"/>
      <c r="N293" s="40"/>
      <c r="O293" s="44"/>
      <c r="P293" s="45"/>
      <c r="Q293" s="34"/>
      <c r="R293" s="46"/>
      <c r="S293" s="46"/>
      <c r="T293" s="46"/>
      <c r="U293" s="46"/>
      <c r="V293" s="46"/>
    </row>
    <row r="294" spans="2:22" x14ac:dyDescent="0.2">
      <c r="B294" s="76"/>
      <c r="C294" s="75"/>
      <c r="D294" s="76"/>
      <c r="E294" s="77"/>
      <c r="F294" s="76"/>
      <c r="G294" s="76"/>
      <c r="H294" s="76"/>
      <c r="I294" s="76"/>
      <c r="J294" s="78"/>
      <c r="K294" s="78"/>
      <c r="L294" s="35"/>
      <c r="M294" s="43"/>
      <c r="N294" s="40"/>
      <c r="O294" s="44"/>
      <c r="P294" s="45"/>
      <c r="Q294" s="34"/>
      <c r="R294" s="46"/>
      <c r="S294" s="46"/>
      <c r="T294" s="46"/>
      <c r="U294" s="46"/>
      <c r="V294" s="46"/>
    </row>
    <row r="295" spans="2:22" x14ac:dyDescent="0.2">
      <c r="B295" s="76"/>
      <c r="C295" s="75"/>
      <c r="D295" s="76"/>
      <c r="E295" s="77"/>
      <c r="F295" s="76"/>
      <c r="G295" s="76"/>
      <c r="H295" s="76"/>
      <c r="I295" s="76"/>
      <c r="J295" s="78"/>
      <c r="K295" s="78"/>
      <c r="L295" s="35"/>
      <c r="M295" s="43"/>
      <c r="N295" s="40"/>
      <c r="O295" s="44"/>
      <c r="P295" s="45"/>
      <c r="Q295" s="34"/>
      <c r="R295" s="46"/>
      <c r="S295" s="46"/>
      <c r="T295" s="46"/>
      <c r="U295" s="46"/>
      <c r="V295" s="46"/>
    </row>
    <row r="296" spans="2:22" x14ac:dyDescent="0.2">
      <c r="B296" s="76"/>
      <c r="C296" s="75"/>
      <c r="D296" s="76"/>
      <c r="E296" s="77"/>
      <c r="F296" s="76"/>
      <c r="G296" s="76"/>
      <c r="H296" s="76"/>
      <c r="I296" s="76"/>
      <c r="J296" s="78"/>
      <c r="K296" s="78"/>
      <c r="L296" s="35"/>
      <c r="M296" s="43"/>
      <c r="N296" s="40"/>
      <c r="O296" s="44"/>
      <c r="P296" s="45"/>
      <c r="Q296" s="34"/>
      <c r="R296" s="46"/>
      <c r="S296" s="46"/>
      <c r="T296" s="46"/>
      <c r="U296" s="46"/>
      <c r="V296" s="46"/>
    </row>
    <row r="297" spans="2:22" x14ac:dyDescent="0.2">
      <c r="B297" s="76"/>
      <c r="C297" s="75"/>
      <c r="D297" s="76"/>
      <c r="E297" s="77"/>
      <c r="F297" s="76"/>
      <c r="G297" s="76"/>
      <c r="H297" s="76"/>
      <c r="I297" s="76"/>
      <c r="J297" s="78"/>
      <c r="K297" s="78"/>
      <c r="L297" s="35"/>
      <c r="M297" s="43"/>
      <c r="N297" s="40"/>
      <c r="O297" s="44"/>
      <c r="P297" s="45"/>
      <c r="Q297" s="34"/>
      <c r="R297" s="46"/>
      <c r="S297" s="46"/>
      <c r="T297" s="46"/>
      <c r="U297" s="46"/>
      <c r="V297" s="46"/>
    </row>
    <row r="298" spans="2:22" x14ac:dyDescent="0.2">
      <c r="B298" s="76"/>
      <c r="C298" s="75"/>
      <c r="D298" s="76"/>
      <c r="E298" s="77"/>
      <c r="F298" s="76"/>
      <c r="G298" s="76"/>
      <c r="H298" s="76"/>
      <c r="I298" s="76"/>
      <c r="J298" s="78"/>
      <c r="K298" s="78"/>
      <c r="L298" s="35"/>
      <c r="M298" s="43"/>
      <c r="N298" s="40"/>
      <c r="O298" s="44"/>
      <c r="P298" s="45"/>
      <c r="Q298" s="34"/>
      <c r="R298" s="46"/>
      <c r="S298" s="46"/>
      <c r="T298" s="46"/>
      <c r="U298" s="46"/>
      <c r="V298" s="46"/>
    </row>
    <row r="299" spans="2:22" x14ac:dyDescent="0.2">
      <c r="B299" s="76"/>
      <c r="C299" s="75"/>
      <c r="D299" s="76"/>
      <c r="E299" s="77"/>
      <c r="F299" s="76"/>
      <c r="G299" s="76"/>
      <c r="H299" s="76"/>
      <c r="I299" s="76"/>
      <c r="J299" s="78"/>
      <c r="K299" s="78"/>
      <c r="L299" s="35"/>
      <c r="M299" s="43"/>
      <c r="N299" s="40"/>
      <c r="O299" s="44"/>
      <c r="P299" s="45"/>
      <c r="Q299" s="34"/>
      <c r="R299" s="46"/>
      <c r="S299" s="46"/>
      <c r="T299" s="46"/>
      <c r="U299" s="46"/>
      <c r="V299" s="46"/>
    </row>
    <row r="300" spans="2:22" x14ac:dyDescent="0.2">
      <c r="B300" s="76"/>
      <c r="C300" s="75"/>
      <c r="D300" s="76"/>
      <c r="E300" s="77"/>
      <c r="F300" s="76"/>
      <c r="G300" s="76"/>
      <c r="H300" s="76"/>
      <c r="I300" s="76"/>
      <c r="J300" s="78"/>
      <c r="K300" s="78"/>
      <c r="L300" s="35"/>
      <c r="M300" s="43"/>
      <c r="N300" s="40"/>
      <c r="O300" s="44"/>
      <c r="P300" s="45"/>
      <c r="Q300" s="34"/>
      <c r="R300" s="46"/>
      <c r="S300" s="46"/>
      <c r="T300" s="46"/>
      <c r="U300" s="46"/>
      <c r="V300" s="46"/>
    </row>
    <row r="301" spans="2:22" x14ac:dyDescent="0.2">
      <c r="B301" s="76"/>
      <c r="C301" s="75"/>
      <c r="D301" s="76"/>
      <c r="E301" s="77"/>
      <c r="F301" s="76"/>
      <c r="G301" s="76"/>
      <c r="H301" s="76"/>
      <c r="I301" s="76"/>
      <c r="J301" s="78"/>
      <c r="K301" s="78"/>
      <c r="L301" s="35"/>
      <c r="M301" s="43"/>
      <c r="N301" s="40"/>
      <c r="O301" s="44"/>
      <c r="P301" s="45"/>
      <c r="Q301" s="34"/>
      <c r="R301" s="46"/>
      <c r="S301" s="46"/>
      <c r="T301" s="46"/>
      <c r="U301" s="46"/>
      <c r="V301" s="46"/>
    </row>
    <row r="302" spans="2:22" x14ac:dyDescent="0.2">
      <c r="B302" s="76"/>
      <c r="C302" s="75"/>
      <c r="D302" s="76"/>
      <c r="E302" s="77"/>
      <c r="F302" s="76"/>
      <c r="G302" s="76"/>
      <c r="H302" s="76"/>
      <c r="I302" s="76"/>
      <c r="J302" s="78"/>
      <c r="K302" s="78"/>
      <c r="L302" s="35"/>
      <c r="M302" s="43"/>
      <c r="N302" s="40"/>
      <c r="O302" s="44"/>
      <c r="P302" s="45"/>
      <c r="Q302" s="34"/>
      <c r="R302" s="46"/>
      <c r="S302" s="46"/>
      <c r="T302" s="46"/>
      <c r="U302" s="46"/>
      <c r="V302" s="46"/>
    </row>
    <row r="303" spans="2:22" x14ac:dyDescent="0.2">
      <c r="B303" s="76"/>
      <c r="C303" s="75"/>
      <c r="D303" s="76"/>
      <c r="E303" s="77"/>
      <c r="F303" s="76"/>
      <c r="G303" s="76"/>
      <c r="H303" s="76"/>
      <c r="I303" s="76"/>
      <c r="J303" s="78"/>
      <c r="K303" s="78"/>
      <c r="L303" s="35"/>
      <c r="M303" s="43"/>
      <c r="N303" s="40"/>
      <c r="O303" s="44"/>
      <c r="P303" s="45"/>
      <c r="Q303" s="34"/>
      <c r="R303" s="46"/>
      <c r="S303" s="46"/>
      <c r="T303" s="46"/>
      <c r="U303" s="46"/>
      <c r="V303" s="46"/>
    </row>
    <row r="304" spans="2:22" x14ac:dyDescent="0.2">
      <c r="B304" s="76"/>
      <c r="C304" s="75"/>
      <c r="D304" s="76"/>
      <c r="E304" s="77"/>
      <c r="F304" s="76"/>
      <c r="G304" s="76"/>
      <c r="H304" s="76"/>
      <c r="I304" s="76"/>
      <c r="J304" s="78"/>
      <c r="K304" s="78"/>
      <c r="L304" s="35"/>
      <c r="M304" s="43"/>
      <c r="N304" s="40"/>
      <c r="O304" s="44"/>
      <c r="P304" s="45"/>
      <c r="Q304" s="34"/>
      <c r="R304" s="46"/>
      <c r="S304" s="46"/>
      <c r="T304" s="46"/>
      <c r="U304" s="46"/>
      <c r="V304" s="46"/>
    </row>
    <row r="305" spans="2:22" x14ac:dyDescent="0.2">
      <c r="B305" s="76"/>
      <c r="C305" s="75"/>
      <c r="D305" s="76"/>
      <c r="E305" s="77"/>
      <c r="F305" s="76"/>
      <c r="G305" s="76"/>
      <c r="H305" s="76"/>
      <c r="I305" s="76"/>
      <c r="J305" s="78"/>
      <c r="K305" s="78"/>
      <c r="L305" s="35"/>
      <c r="M305" s="43"/>
      <c r="N305" s="40"/>
      <c r="O305" s="44"/>
      <c r="P305" s="45"/>
      <c r="Q305" s="34"/>
      <c r="R305" s="46"/>
      <c r="S305" s="46"/>
      <c r="T305" s="46"/>
      <c r="U305" s="46"/>
      <c r="V305" s="46"/>
    </row>
    <row r="306" spans="2:22" x14ac:dyDescent="0.2">
      <c r="B306" s="76"/>
      <c r="C306" s="75"/>
      <c r="D306" s="76"/>
      <c r="E306" s="77"/>
      <c r="F306" s="76"/>
      <c r="G306" s="76"/>
      <c r="H306" s="76"/>
      <c r="I306" s="76"/>
      <c r="J306" s="78"/>
      <c r="K306" s="78"/>
      <c r="L306" s="35"/>
      <c r="M306" s="43"/>
      <c r="N306" s="40"/>
      <c r="O306" s="44"/>
      <c r="P306" s="45"/>
      <c r="Q306" s="34"/>
      <c r="R306" s="46"/>
      <c r="S306" s="46"/>
      <c r="T306" s="46"/>
      <c r="U306" s="46"/>
      <c r="V306" s="46"/>
    </row>
    <row r="307" spans="2:22" x14ac:dyDescent="0.2">
      <c r="B307" s="76"/>
      <c r="C307" s="75"/>
      <c r="D307" s="76"/>
      <c r="E307" s="77"/>
      <c r="F307" s="76"/>
      <c r="G307" s="76"/>
      <c r="H307" s="76"/>
      <c r="I307" s="76"/>
      <c r="J307" s="78"/>
      <c r="K307" s="78"/>
      <c r="L307" s="35"/>
      <c r="M307" s="43"/>
      <c r="N307" s="40"/>
      <c r="O307" s="44"/>
      <c r="P307" s="45"/>
      <c r="Q307" s="34"/>
      <c r="R307" s="46"/>
      <c r="S307" s="46"/>
      <c r="T307" s="46"/>
      <c r="U307" s="46"/>
      <c r="V307" s="46"/>
    </row>
    <row r="308" spans="2:22" x14ac:dyDescent="0.2">
      <c r="B308" s="76"/>
      <c r="C308" s="75"/>
      <c r="D308" s="76"/>
      <c r="E308" s="77"/>
      <c r="F308" s="76"/>
      <c r="G308" s="76"/>
      <c r="H308" s="76"/>
      <c r="I308" s="76"/>
      <c r="J308" s="78"/>
      <c r="K308" s="78"/>
      <c r="L308" s="35"/>
      <c r="M308" s="43"/>
      <c r="N308" s="40"/>
      <c r="O308" s="44"/>
      <c r="P308" s="45"/>
      <c r="Q308" s="34"/>
      <c r="R308" s="46"/>
      <c r="S308" s="46"/>
      <c r="T308" s="46"/>
      <c r="U308" s="46"/>
      <c r="V308" s="46"/>
    </row>
    <row r="309" spans="2:22" x14ac:dyDescent="0.2">
      <c r="B309" s="76"/>
      <c r="C309" s="75"/>
      <c r="D309" s="76"/>
      <c r="E309" s="77"/>
      <c r="F309" s="76"/>
      <c r="G309" s="76"/>
      <c r="H309" s="76"/>
      <c r="I309" s="76"/>
      <c r="J309" s="78"/>
      <c r="K309" s="78"/>
      <c r="L309" s="35"/>
      <c r="M309" s="43"/>
      <c r="N309" s="40"/>
      <c r="O309" s="44"/>
      <c r="P309" s="45"/>
      <c r="Q309" s="34"/>
      <c r="R309" s="46"/>
      <c r="S309" s="46"/>
      <c r="T309" s="46"/>
      <c r="U309" s="46"/>
      <c r="V309" s="46"/>
    </row>
    <row r="310" spans="2:22" x14ac:dyDescent="0.2">
      <c r="B310" s="76"/>
      <c r="C310" s="75"/>
      <c r="D310" s="76"/>
      <c r="E310" s="77"/>
      <c r="F310" s="76"/>
      <c r="G310" s="76"/>
      <c r="H310" s="76"/>
      <c r="I310" s="76"/>
      <c r="J310" s="78"/>
      <c r="K310" s="78"/>
      <c r="L310" s="35"/>
      <c r="M310" s="43"/>
      <c r="N310" s="40"/>
      <c r="O310" s="44"/>
      <c r="P310" s="45"/>
      <c r="Q310" s="34"/>
      <c r="R310" s="46"/>
      <c r="S310" s="46"/>
      <c r="T310" s="46"/>
      <c r="U310" s="46"/>
      <c r="V310" s="46"/>
    </row>
    <row r="311" spans="2:22" x14ac:dyDescent="0.2">
      <c r="B311" s="76"/>
      <c r="C311" s="75"/>
      <c r="D311" s="76"/>
      <c r="E311" s="77"/>
      <c r="F311" s="76"/>
      <c r="G311" s="76"/>
      <c r="H311" s="76"/>
      <c r="I311" s="76"/>
      <c r="J311" s="78"/>
      <c r="K311" s="78"/>
      <c r="L311" s="35"/>
      <c r="M311" s="43"/>
      <c r="N311" s="40"/>
      <c r="O311" s="44"/>
      <c r="P311" s="45"/>
      <c r="Q311" s="34"/>
      <c r="R311" s="46"/>
      <c r="S311" s="46"/>
      <c r="T311" s="46"/>
      <c r="U311" s="46"/>
      <c r="V311" s="46"/>
    </row>
    <row r="312" spans="2:22" x14ac:dyDescent="0.2">
      <c r="B312" s="76"/>
      <c r="C312" s="75"/>
      <c r="D312" s="76"/>
      <c r="E312" s="77"/>
      <c r="F312" s="76"/>
      <c r="G312" s="76"/>
      <c r="H312" s="76"/>
      <c r="I312" s="76"/>
      <c r="J312" s="78"/>
      <c r="K312" s="78"/>
      <c r="L312" s="35"/>
      <c r="M312" s="43"/>
      <c r="N312" s="40"/>
      <c r="O312" s="44"/>
      <c r="P312" s="45"/>
      <c r="Q312" s="34"/>
      <c r="R312" s="46"/>
      <c r="S312" s="46"/>
      <c r="T312" s="46"/>
      <c r="U312" s="46"/>
      <c r="V312" s="46"/>
    </row>
    <row r="313" spans="2:22" x14ac:dyDescent="0.2">
      <c r="B313" s="76"/>
      <c r="C313" s="75"/>
      <c r="D313" s="76"/>
      <c r="E313" s="77"/>
      <c r="F313" s="76"/>
      <c r="G313" s="76"/>
      <c r="H313" s="76"/>
      <c r="I313" s="76"/>
      <c r="J313" s="78"/>
      <c r="K313" s="78"/>
      <c r="L313" s="35"/>
      <c r="M313" s="43"/>
      <c r="N313" s="40"/>
      <c r="O313" s="44"/>
      <c r="P313" s="45"/>
      <c r="Q313" s="34"/>
      <c r="R313" s="46"/>
      <c r="S313" s="46"/>
      <c r="T313" s="46"/>
      <c r="U313" s="46"/>
      <c r="V313" s="46"/>
    </row>
    <row r="314" spans="2:22" x14ac:dyDescent="0.2">
      <c r="B314" s="76"/>
      <c r="C314" s="75"/>
      <c r="D314" s="76"/>
      <c r="E314" s="77"/>
      <c r="F314" s="76"/>
      <c r="G314" s="76"/>
      <c r="H314" s="76"/>
      <c r="I314" s="76"/>
      <c r="J314" s="78"/>
      <c r="K314" s="78"/>
      <c r="L314" s="35"/>
      <c r="M314" s="43"/>
      <c r="N314" s="40"/>
      <c r="O314" s="44"/>
      <c r="P314" s="45"/>
      <c r="Q314" s="34"/>
      <c r="R314" s="46"/>
      <c r="S314" s="46"/>
      <c r="T314" s="46"/>
      <c r="U314" s="46"/>
      <c r="V314" s="46"/>
    </row>
    <row r="315" spans="2:22" x14ac:dyDescent="0.2">
      <c r="B315" s="76"/>
      <c r="C315" s="75"/>
      <c r="D315" s="76"/>
      <c r="E315" s="77"/>
      <c r="F315" s="76"/>
      <c r="G315" s="76"/>
      <c r="H315" s="76"/>
      <c r="I315" s="76"/>
      <c r="J315" s="78"/>
      <c r="K315" s="78"/>
      <c r="L315" s="35"/>
      <c r="M315" s="43"/>
      <c r="N315" s="40"/>
      <c r="O315" s="44"/>
      <c r="P315" s="45"/>
      <c r="Q315" s="34"/>
      <c r="R315" s="46"/>
      <c r="S315" s="46"/>
      <c r="T315" s="46"/>
      <c r="U315" s="46"/>
      <c r="V315" s="46"/>
    </row>
    <row r="316" spans="2:22" x14ac:dyDescent="0.2">
      <c r="B316" s="76"/>
      <c r="C316" s="75"/>
      <c r="D316" s="76"/>
      <c r="E316" s="77"/>
      <c r="F316" s="76"/>
      <c r="G316" s="76"/>
      <c r="H316" s="76"/>
      <c r="I316" s="76"/>
      <c r="J316" s="78"/>
      <c r="K316" s="78"/>
      <c r="L316" s="35"/>
      <c r="M316" s="43"/>
      <c r="N316" s="40"/>
      <c r="O316" s="44"/>
      <c r="P316" s="45"/>
      <c r="Q316" s="34"/>
      <c r="R316" s="46"/>
      <c r="S316" s="46"/>
      <c r="T316" s="46"/>
      <c r="U316" s="46"/>
      <c r="V316" s="46"/>
    </row>
    <row r="317" spans="2:22" x14ac:dyDescent="0.2">
      <c r="B317" s="76"/>
      <c r="C317" s="75"/>
      <c r="D317" s="76"/>
      <c r="E317" s="77"/>
      <c r="F317" s="76"/>
      <c r="G317" s="76"/>
      <c r="H317" s="76"/>
      <c r="I317" s="76"/>
      <c r="J317" s="78"/>
      <c r="K317" s="78"/>
      <c r="L317" s="35"/>
      <c r="M317" s="43"/>
      <c r="N317" s="40"/>
      <c r="O317" s="44"/>
      <c r="P317" s="45"/>
      <c r="Q317" s="34"/>
      <c r="R317" s="46"/>
      <c r="S317" s="46"/>
      <c r="T317" s="46"/>
      <c r="U317" s="46"/>
      <c r="V317" s="46"/>
    </row>
    <row r="318" spans="2:22" x14ac:dyDescent="0.2">
      <c r="B318" s="76"/>
      <c r="C318" s="75"/>
      <c r="D318" s="76"/>
      <c r="E318" s="77"/>
      <c r="F318" s="76"/>
      <c r="G318" s="76"/>
      <c r="H318" s="76"/>
      <c r="I318" s="76"/>
      <c r="J318" s="78"/>
      <c r="K318" s="78"/>
      <c r="L318" s="35"/>
      <c r="M318" s="43"/>
      <c r="N318" s="40"/>
      <c r="O318" s="44"/>
      <c r="P318" s="45"/>
      <c r="Q318" s="34"/>
      <c r="R318" s="46"/>
      <c r="S318" s="46"/>
      <c r="T318" s="46"/>
      <c r="U318" s="46"/>
      <c r="V318" s="46"/>
    </row>
    <row r="319" spans="2:22" x14ac:dyDescent="0.2">
      <c r="B319" s="76"/>
      <c r="C319" s="75"/>
      <c r="D319" s="76"/>
      <c r="E319" s="77"/>
      <c r="F319" s="76"/>
      <c r="G319" s="76"/>
      <c r="H319" s="76"/>
      <c r="I319" s="76"/>
      <c r="J319" s="78"/>
      <c r="K319" s="78"/>
      <c r="L319" s="35"/>
      <c r="M319" s="43"/>
      <c r="N319" s="40"/>
      <c r="O319" s="44"/>
      <c r="P319" s="45"/>
      <c r="Q319" s="34"/>
      <c r="R319" s="46"/>
      <c r="S319" s="46"/>
      <c r="T319" s="46"/>
      <c r="U319" s="46"/>
      <c r="V319" s="46"/>
    </row>
    <row r="320" spans="2:22" x14ac:dyDescent="0.2">
      <c r="B320" s="76"/>
      <c r="C320" s="75"/>
      <c r="D320" s="76"/>
      <c r="E320" s="77"/>
      <c r="F320" s="76"/>
      <c r="G320" s="76"/>
      <c r="H320" s="76"/>
      <c r="I320" s="76"/>
      <c r="J320" s="78"/>
      <c r="K320" s="78"/>
      <c r="L320" s="35"/>
      <c r="M320" s="43"/>
      <c r="N320" s="40"/>
      <c r="O320" s="44"/>
      <c r="P320" s="45"/>
      <c r="Q320" s="34"/>
      <c r="R320" s="46"/>
      <c r="S320" s="46"/>
      <c r="T320" s="46"/>
      <c r="U320" s="46"/>
      <c r="V320" s="46"/>
    </row>
    <row r="321" spans="2:22" x14ac:dyDescent="0.2">
      <c r="B321" s="76"/>
      <c r="C321" s="75"/>
      <c r="D321" s="76"/>
      <c r="E321" s="77"/>
      <c r="F321" s="76"/>
      <c r="G321" s="76"/>
      <c r="H321" s="76"/>
      <c r="I321" s="76"/>
      <c r="J321" s="78"/>
      <c r="K321" s="78"/>
      <c r="L321" s="35"/>
      <c r="M321" s="43"/>
      <c r="N321" s="40"/>
      <c r="O321" s="44"/>
      <c r="P321" s="45"/>
      <c r="Q321" s="34"/>
      <c r="R321" s="46"/>
      <c r="S321" s="46"/>
      <c r="T321" s="46"/>
      <c r="U321" s="46"/>
      <c r="V321" s="46"/>
    </row>
    <row r="322" spans="2:22" x14ac:dyDescent="0.2">
      <c r="B322" s="76"/>
      <c r="C322" s="75"/>
      <c r="D322" s="76"/>
      <c r="E322" s="77"/>
      <c r="F322" s="76"/>
      <c r="G322" s="76"/>
      <c r="H322" s="76"/>
      <c r="I322" s="76"/>
      <c r="J322" s="78"/>
      <c r="K322" s="78"/>
      <c r="L322" s="35"/>
      <c r="M322" s="43"/>
      <c r="N322" s="40"/>
      <c r="O322" s="44"/>
      <c r="P322" s="45"/>
      <c r="Q322" s="34"/>
      <c r="R322" s="46"/>
      <c r="S322" s="46"/>
      <c r="T322" s="46"/>
      <c r="U322" s="46"/>
      <c r="V322" s="46"/>
    </row>
    <row r="323" spans="2:22" x14ac:dyDescent="0.2">
      <c r="B323" s="76"/>
      <c r="C323" s="75"/>
      <c r="D323" s="76"/>
      <c r="E323" s="77"/>
      <c r="F323" s="76"/>
      <c r="G323" s="76"/>
      <c r="H323" s="76"/>
      <c r="I323" s="76"/>
      <c r="J323" s="78"/>
      <c r="K323" s="78"/>
      <c r="L323" s="35"/>
      <c r="M323" s="43"/>
      <c r="N323" s="40"/>
      <c r="O323" s="44"/>
      <c r="P323" s="45"/>
      <c r="Q323" s="34"/>
      <c r="R323" s="46"/>
      <c r="S323" s="46"/>
      <c r="T323" s="46"/>
      <c r="U323" s="46"/>
      <c r="V323" s="46"/>
    </row>
    <row r="324" spans="2:22" x14ac:dyDescent="0.2">
      <c r="B324" s="76"/>
      <c r="C324" s="75"/>
      <c r="D324" s="76"/>
      <c r="E324" s="77"/>
      <c r="F324" s="76"/>
      <c r="G324" s="76"/>
      <c r="H324" s="76"/>
      <c r="I324" s="76"/>
      <c r="J324" s="78"/>
      <c r="K324" s="78"/>
      <c r="L324" s="35"/>
      <c r="M324" s="43"/>
      <c r="N324" s="40"/>
      <c r="O324" s="44"/>
      <c r="P324" s="45"/>
      <c r="Q324" s="34"/>
      <c r="R324" s="46"/>
      <c r="S324" s="46"/>
      <c r="T324" s="46"/>
      <c r="U324" s="46"/>
      <c r="V324" s="46"/>
    </row>
    <row r="325" spans="2:22" x14ac:dyDescent="0.2">
      <c r="B325" s="76"/>
      <c r="C325" s="75"/>
      <c r="D325" s="76"/>
      <c r="E325" s="77"/>
      <c r="F325" s="76"/>
      <c r="G325" s="76"/>
      <c r="H325" s="76"/>
      <c r="I325" s="76"/>
      <c r="J325" s="78"/>
      <c r="K325" s="78"/>
      <c r="L325" s="35"/>
      <c r="M325" s="43"/>
      <c r="N325" s="40"/>
      <c r="O325" s="44"/>
      <c r="P325" s="45"/>
      <c r="Q325" s="34"/>
      <c r="R325" s="46"/>
      <c r="S325" s="46"/>
      <c r="T325" s="46"/>
      <c r="U325" s="46"/>
      <c r="V325" s="46"/>
    </row>
    <row r="326" spans="2:22" x14ac:dyDescent="0.2">
      <c r="B326" s="76"/>
      <c r="C326" s="75"/>
      <c r="D326" s="76"/>
      <c r="E326" s="77"/>
      <c r="F326" s="76"/>
      <c r="G326" s="76"/>
      <c r="H326" s="76"/>
      <c r="I326" s="76"/>
      <c r="J326" s="78"/>
      <c r="K326" s="78"/>
      <c r="L326" s="35"/>
      <c r="M326" s="43"/>
      <c r="N326" s="40"/>
      <c r="O326" s="44"/>
      <c r="P326" s="45"/>
      <c r="Q326" s="34"/>
      <c r="R326" s="46"/>
      <c r="S326" s="46"/>
      <c r="T326" s="46"/>
      <c r="U326" s="46"/>
      <c r="V326" s="46"/>
    </row>
    <row r="327" spans="2:22" x14ac:dyDescent="0.2">
      <c r="B327" s="76"/>
      <c r="C327" s="75"/>
      <c r="D327" s="76"/>
      <c r="E327" s="77"/>
      <c r="F327" s="76"/>
      <c r="G327" s="76"/>
      <c r="H327" s="76"/>
      <c r="I327" s="76"/>
      <c r="J327" s="78"/>
      <c r="K327" s="78"/>
      <c r="L327" s="35"/>
      <c r="M327" s="43"/>
      <c r="N327" s="40"/>
      <c r="O327" s="44"/>
      <c r="P327" s="45"/>
      <c r="Q327" s="34"/>
      <c r="R327" s="46"/>
      <c r="S327" s="46"/>
      <c r="T327" s="46"/>
      <c r="U327" s="46"/>
      <c r="V327" s="46"/>
    </row>
    <row r="328" spans="2:22" x14ac:dyDescent="0.2">
      <c r="B328" s="76"/>
      <c r="C328" s="75"/>
      <c r="D328" s="76"/>
      <c r="E328" s="77"/>
      <c r="F328" s="76"/>
      <c r="G328" s="76"/>
      <c r="H328" s="76"/>
      <c r="I328" s="76"/>
      <c r="J328" s="78"/>
      <c r="K328" s="78"/>
      <c r="L328" s="35"/>
      <c r="M328" s="43"/>
      <c r="N328" s="40"/>
      <c r="O328" s="44"/>
      <c r="P328" s="45"/>
      <c r="Q328" s="34"/>
      <c r="R328" s="46"/>
      <c r="S328" s="46"/>
      <c r="T328" s="46"/>
      <c r="U328" s="46"/>
      <c r="V328" s="46"/>
    </row>
    <row r="329" spans="2:22" x14ac:dyDescent="0.2">
      <c r="B329" s="76"/>
      <c r="C329" s="75"/>
      <c r="D329" s="76"/>
      <c r="E329" s="77"/>
      <c r="F329" s="76"/>
      <c r="G329" s="76"/>
      <c r="H329" s="76"/>
      <c r="I329" s="76"/>
      <c r="J329" s="78"/>
      <c r="K329" s="78"/>
      <c r="L329" s="35"/>
      <c r="M329" s="43"/>
      <c r="N329" s="40"/>
      <c r="O329" s="44"/>
      <c r="P329" s="45"/>
      <c r="Q329" s="34"/>
      <c r="R329" s="46"/>
      <c r="S329" s="46"/>
      <c r="T329" s="46"/>
      <c r="U329" s="46"/>
      <c r="V329" s="46"/>
    </row>
    <row r="330" spans="2:22" x14ac:dyDescent="0.2">
      <c r="B330" s="76"/>
      <c r="C330" s="75"/>
      <c r="D330" s="76"/>
      <c r="E330" s="77"/>
      <c r="F330" s="76"/>
      <c r="G330" s="76"/>
      <c r="H330" s="76"/>
      <c r="I330" s="76"/>
      <c r="J330" s="78"/>
      <c r="K330" s="78"/>
      <c r="L330" s="35"/>
      <c r="M330" s="43"/>
      <c r="N330" s="40"/>
      <c r="O330" s="44"/>
      <c r="P330" s="45"/>
      <c r="Q330" s="34"/>
      <c r="R330" s="46"/>
      <c r="S330" s="46"/>
      <c r="T330" s="46"/>
      <c r="U330" s="46"/>
      <c r="V330" s="46"/>
    </row>
    <row r="331" spans="2:22" x14ac:dyDescent="0.2">
      <c r="B331" s="76"/>
      <c r="C331" s="75"/>
      <c r="D331" s="76"/>
      <c r="E331" s="77"/>
      <c r="F331" s="76"/>
      <c r="G331" s="76"/>
      <c r="H331" s="76"/>
      <c r="I331" s="76"/>
      <c r="J331" s="78"/>
      <c r="K331" s="78"/>
      <c r="L331" s="35"/>
      <c r="M331" s="43"/>
      <c r="N331" s="40"/>
      <c r="O331" s="44"/>
      <c r="P331" s="45"/>
      <c r="Q331" s="34"/>
      <c r="R331" s="46"/>
      <c r="S331" s="46"/>
      <c r="T331" s="46"/>
      <c r="U331" s="46"/>
      <c r="V331" s="46"/>
    </row>
    <row r="332" spans="2:22" x14ac:dyDescent="0.2">
      <c r="B332" s="76"/>
      <c r="C332" s="75"/>
      <c r="D332" s="76"/>
      <c r="E332" s="77"/>
      <c r="F332" s="76"/>
      <c r="G332" s="76"/>
      <c r="H332" s="76"/>
      <c r="I332" s="76"/>
      <c r="J332" s="78"/>
      <c r="K332" s="78"/>
      <c r="L332" s="35"/>
      <c r="M332" s="43"/>
      <c r="N332" s="40"/>
      <c r="O332" s="44"/>
      <c r="P332" s="45"/>
      <c r="Q332" s="34"/>
      <c r="R332" s="46"/>
      <c r="S332" s="46"/>
      <c r="T332" s="46"/>
      <c r="U332" s="46"/>
      <c r="V332" s="46"/>
    </row>
    <row r="333" spans="2:22" x14ac:dyDescent="0.2">
      <c r="B333" s="76"/>
      <c r="C333" s="75"/>
      <c r="D333" s="76"/>
      <c r="E333" s="77"/>
      <c r="F333" s="76"/>
      <c r="G333" s="76"/>
      <c r="H333" s="76"/>
      <c r="I333" s="76"/>
      <c r="J333" s="78"/>
      <c r="K333" s="78"/>
      <c r="L333" s="35"/>
      <c r="M333" s="43"/>
      <c r="N333" s="40"/>
      <c r="O333" s="44"/>
      <c r="P333" s="45"/>
      <c r="Q333" s="34"/>
      <c r="R333" s="46"/>
      <c r="S333" s="46"/>
      <c r="T333" s="46"/>
      <c r="U333" s="46"/>
      <c r="V333" s="46"/>
    </row>
    <row r="334" spans="2:22" x14ac:dyDescent="0.2">
      <c r="B334" s="76"/>
      <c r="C334" s="75"/>
      <c r="D334" s="76"/>
      <c r="E334" s="77"/>
      <c r="F334" s="76"/>
      <c r="G334" s="76"/>
      <c r="H334" s="76"/>
      <c r="I334" s="76"/>
      <c r="J334" s="78"/>
      <c r="K334" s="78"/>
      <c r="L334" s="35"/>
      <c r="M334" s="43"/>
      <c r="N334" s="40"/>
      <c r="O334" s="44"/>
      <c r="P334" s="45"/>
      <c r="Q334" s="34"/>
      <c r="R334" s="46"/>
      <c r="S334" s="46"/>
      <c r="T334" s="46"/>
      <c r="U334" s="46"/>
      <c r="V334" s="46"/>
    </row>
    <row r="335" spans="2:22" x14ac:dyDescent="0.2">
      <c r="B335" s="76"/>
      <c r="C335" s="75"/>
      <c r="D335" s="76"/>
      <c r="E335" s="77"/>
      <c r="F335" s="76"/>
      <c r="G335" s="76"/>
      <c r="H335" s="76"/>
      <c r="I335" s="76"/>
      <c r="J335" s="78"/>
      <c r="K335" s="78"/>
      <c r="L335" s="35"/>
      <c r="M335" s="43"/>
      <c r="N335" s="40"/>
      <c r="O335" s="44"/>
      <c r="P335" s="45"/>
      <c r="Q335" s="34"/>
      <c r="R335" s="46"/>
      <c r="S335" s="46"/>
      <c r="T335" s="46"/>
      <c r="U335" s="46"/>
      <c r="V335" s="46"/>
    </row>
    <row r="336" spans="2:22" x14ac:dyDescent="0.2">
      <c r="B336" s="76"/>
      <c r="C336" s="75"/>
      <c r="D336" s="76"/>
      <c r="E336" s="77"/>
      <c r="F336" s="76"/>
      <c r="G336" s="76"/>
      <c r="H336" s="76"/>
      <c r="I336" s="76"/>
      <c r="J336" s="78"/>
      <c r="K336" s="78"/>
      <c r="L336" s="35"/>
      <c r="M336" s="43"/>
      <c r="N336" s="40"/>
      <c r="O336" s="44"/>
      <c r="P336" s="45"/>
      <c r="Q336" s="34"/>
      <c r="R336" s="46"/>
      <c r="S336" s="46"/>
      <c r="T336" s="46"/>
      <c r="U336" s="46"/>
      <c r="V336" s="46"/>
    </row>
    <row r="337" spans="2:22" x14ac:dyDescent="0.2">
      <c r="B337" s="76"/>
      <c r="C337" s="75"/>
      <c r="D337" s="76"/>
      <c r="E337" s="77"/>
      <c r="F337" s="76"/>
      <c r="G337" s="76"/>
      <c r="H337" s="76"/>
      <c r="I337" s="76"/>
      <c r="J337" s="78"/>
      <c r="K337" s="78"/>
      <c r="L337" s="35"/>
      <c r="M337" s="43"/>
      <c r="N337" s="40"/>
      <c r="O337" s="44"/>
      <c r="P337" s="45"/>
      <c r="Q337" s="34"/>
      <c r="R337" s="46"/>
      <c r="S337" s="46"/>
      <c r="T337" s="46"/>
      <c r="U337" s="46"/>
      <c r="V337" s="46"/>
    </row>
    <row r="338" spans="2:22" x14ac:dyDescent="0.2">
      <c r="B338" s="76"/>
      <c r="C338" s="75"/>
      <c r="D338" s="76"/>
      <c r="E338" s="77"/>
      <c r="F338" s="76"/>
      <c r="G338" s="76"/>
      <c r="H338" s="76"/>
      <c r="I338" s="76"/>
      <c r="J338" s="78"/>
      <c r="K338" s="78"/>
      <c r="L338" s="35"/>
      <c r="M338" s="43"/>
      <c r="N338" s="40"/>
      <c r="O338" s="44"/>
      <c r="P338" s="45"/>
      <c r="Q338" s="34"/>
      <c r="R338" s="46"/>
      <c r="S338" s="46"/>
      <c r="T338" s="46"/>
      <c r="U338" s="46"/>
      <c r="V338" s="46"/>
    </row>
    <row r="339" spans="2:22" x14ac:dyDescent="0.2">
      <c r="B339" s="76"/>
      <c r="C339" s="75"/>
      <c r="D339" s="76"/>
      <c r="E339" s="77"/>
      <c r="F339" s="76"/>
      <c r="G339" s="76"/>
      <c r="H339" s="76"/>
      <c r="I339" s="76"/>
      <c r="J339" s="78"/>
      <c r="K339" s="78"/>
      <c r="L339" s="35"/>
      <c r="M339" s="43"/>
      <c r="N339" s="40"/>
      <c r="O339" s="44"/>
      <c r="P339" s="45"/>
      <c r="Q339" s="34"/>
      <c r="R339" s="46"/>
      <c r="S339" s="46"/>
      <c r="T339" s="46"/>
      <c r="U339" s="46"/>
      <c r="V339" s="46"/>
    </row>
    <row r="340" spans="2:22" x14ac:dyDescent="0.2">
      <c r="B340" s="76"/>
      <c r="C340" s="75"/>
      <c r="D340" s="76"/>
      <c r="E340" s="77"/>
      <c r="F340" s="76"/>
      <c r="G340" s="76"/>
      <c r="H340" s="76"/>
      <c r="I340" s="76"/>
      <c r="J340" s="78"/>
      <c r="K340" s="78"/>
      <c r="L340" s="35"/>
      <c r="M340" s="43"/>
      <c r="N340" s="40"/>
      <c r="O340" s="44"/>
      <c r="P340" s="45"/>
      <c r="Q340" s="34"/>
      <c r="R340" s="46"/>
      <c r="S340" s="46"/>
      <c r="T340" s="46"/>
      <c r="U340" s="46"/>
      <c r="V340" s="46"/>
    </row>
    <row r="341" spans="2:22" x14ac:dyDescent="0.2">
      <c r="B341" s="76"/>
      <c r="C341" s="75"/>
      <c r="D341" s="76"/>
      <c r="E341" s="77"/>
      <c r="F341" s="76"/>
      <c r="G341" s="76"/>
      <c r="H341" s="76"/>
      <c r="I341" s="76"/>
      <c r="J341" s="78"/>
      <c r="K341" s="78"/>
      <c r="L341" s="35"/>
      <c r="M341" s="43"/>
      <c r="N341" s="40"/>
      <c r="O341" s="44"/>
      <c r="P341" s="45"/>
      <c r="Q341" s="34"/>
      <c r="R341" s="46"/>
      <c r="S341" s="46"/>
      <c r="T341" s="46"/>
      <c r="U341" s="46"/>
      <c r="V341" s="46"/>
    </row>
    <row r="342" spans="2:22" x14ac:dyDescent="0.2">
      <c r="B342" s="76"/>
      <c r="C342" s="75"/>
      <c r="D342" s="76"/>
      <c r="E342" s="77"/>
      <c r="F342" s="76"/>
      <c r="G342" s="76"/>
      <c r="H342" s="76"/>
      <c r="I342" s="76"/>
      <c r="J342" s="78"/>
      <c r="K342" s="78"/>
      <c r="L342" s="35"/>
      <c r="M342" s="43"/>
      <c r="N342" s="40"/>
      <c r="O342" s="44"/>
      <c r="P342" s="45"/>
      <c r="Q342" s="34"/>
      <c r="R342" s="46"/>
      <c r="S342" s="46"/>
      <c r="T342" s="46"/>
      <c r="U342" s="46"/>
      <c r="V342" s="46"/>
    </row>
    <row r="343" spans="2:22" x14ac:dyDescent="0.2">
      <c r="B343" s="76"/>
      <c r="C343" s="75"/>
      <c r="D343" s="76"/>
      <c r="E343" s="77"/>
      <c r="F343" s="76"/>
      <c r="G343" s="76"/>
      <c r="H343" s="76"/>
      <c r="I343" s="76"/>
      <c r="J343" s="78"/>
      <c r="K343" s="78"/>
      <c r="L343" s="35"/>
      <c r="M343" s="43"/>
      <c r="N343" s="40"/>
      <c r="O343" s="44"/>
      <c r="P343" s="45"/>
      <c r="Q343" s="34"/>
      <c r="R343" s="46"/>
      <c r="S343" s="46"/>
      <c r="T343" s="46"/>
      <c r="U343" s="46"/>
      <c r="V343" s="46"/>
    </row>
    <row r="344" spans="2:22" x14ac:dyDescent="0.2">
      <c r="B344" s="76"/>
      <c r="C344" s="75"/>
      <c r="D344" s="76"/>
      <c r="E344" s="77"/>
      <c r="F344" s="76"/>
      <c r="G344" s="76"/>
      <c r="H344" s="76"/>
      <c r="I344" s="76"/>
      <c r="J344" s="78"/>
      <c r="K344" s="78"/>
      <c r="L344" s="35"/>
      <c r="M344" s="43"/>
      <c r="N344" s="40"/>
      <c r="O344" s="44"/>
      <c r="P344" s="45"/>
      <c r="Q344" s="34"/>
      <c r="R344" s="46"/>
      <c r="S344" s="46"/>
      <c r="T344" s="46"/>
      <c r="U344" s="46"/>
      <c r="V344" s="46"/>
    </row>
    <row r="345" spans="2:22" x14ac:dyDescent="0.2">
      <c r="B345" s="76"/>
      <c r="C345" s="75"/>
      <c r="D345" s="76"/>
      <c r="E345" s="77"/>
      <c r="F345" s="76"/>
      <c r="G345" s="76"/>
      <c r="H345" s="76"/>
      <c r="I345" s="76"/>
      <c r="J345" s="78"/>
      <c r="K345" s="78"/>
      <c r="L345" s="35"/>
      <c r="M345" s="43"/>
      <c r="N345" s="40"/>
      <c r="O345" s="44"/>
      <c r="P345" s="45"/>
      <c r="Q345" s="34"/>
      <c r="R345" s="46"/>
      <c r="S345" s="46"/>
      <c r="T345" s="46"/>
      <c r="U345" s="46"/>
      <c r="V345" s="46"/>
    </row>
    <row r="346" spans="2:22" x14ac:dyDescent="0.2">
      <c r="B346" s="76"/>
      <c r="C346" s="75"/>
      <c r="D346" s="76"/>
      <c r="E346" s="77"/>
      <c r="F346" s="76"/>
      <c r="G346" s="76"/>
      <c r="H346" s="76"/>
      <c r="I346" s="76"/>
      <c r="J346" s="78"/>
      <c r="K346" s="78"/>
      <c r="L346" s="35"/>
      <c r="M346" s="43"/>
      <c r="N346" s="40"/>
      <c r="O346" s="44"/>
      <c r="P346" s="45"/>
      <c r="Q346" s="34"/>
      <c r="R346" s="46"/>
      <c r="S346" s="46"/>
      <c r="T346" s="46"/>
      <c r="U346" s="46"/>
      <c r="V346" s="46"/>
    </row>
    <row r="347" spans="2:22" x14ac:dyDescent="0.2">
      <c r="B347" s="76"/>
      <c r="C347" s="75"/>
      <c r="D347" s="76"/>
      <c r="E347" s="77"/>
      <c r="F347" s="76"/>
      <c r="G347" s="76"/>
      <c r="H347" s="76"/>
      <c r="I347" s="76"/>
      <c r="J347" s="78"/>
      <c r="K347" s="78"/>
      <c r="L347" s="35"/>
      <c r="M347" s="43"/>
      <c r="N347" s="40"/>
      <c r="O347" s="44"/>
      <c r="P347" s="45"/>
      <c r="Q347" s="34"/>
      <c r="R347" s="46"/>
      <c r="S347" s="46"/>
      <c r="T347" s="46"/>
      <c r="U347" s="46"/>
      <c r="V347" s="46"/>
    </row>
    <row r="348" spans="2:22" x14ac:dyDescent="0.2">
      <c r="B348" s="76"/>
      <c r="C348" s="75"/>
      <c r="D348" s="76"/>
      <c r="E348" s="77"/>
      <c r="F348" s="76"/>
      <c r="G348" s="76"/>
      <c r="H348" s="76"/>
      <c r="I348" s="76"/>
      <c r="J348" s="78"/>
      <c r="K348" s="78"/>
      <c r="L348" s="35"/>
      <c r="M348" s="43"/>
      <c r="N348" s="40"/>
      <c r="O348" s="44"/>
      <c r="P348" s="45"/>
      <c r="Q348" s="34"/>
      <c r="R348" s="46"/>
      <c r="S348" s="46"/>
      <c r="T348" s="46"/>
      <c r="U348" s="46"/>
      <c r="V348" s="46"/>
    </row>
    <row r="349" spans="2:22" x14ac:dyDescent="0.2">
      <c r="B349" s="76"/>
      <c r="C349" s="75"/>
      <c r="D349" s="76"/>
      <c r="E349" s="77"/>
      <c r="F349" s="76"/>
      <c r="G349" s="76"/>
      <c r="H349" s="76"/>
      <c r="I349" s="76"/>
      <c r="J349" s="78"/>
      <c r="K349" s="78"/>
      <c r="L349" s="35"/>
      <c r="M349" s="43"/>
      <c r="N349" s="40"/>
      <c r="O349" s="44"/>
      <c r="P349" s="45"/>
      <c r="Q349" s="34"/>
      <c r="R349" s="46"/>
      <c r="S349" s="46"/>
      <c r="T349" s="46"/>
      <c r="U349" s="46"/>
      <c r="V349" s="46"/>
    </row>
    <row r="350" spans="2:22" x14ac:dyDescent="0.2">
      <c r="B350" s="76"/>
      <c r="C350" s="75"/>
      <c r="D350" s="76"/>
      <c r="E350" s="77"/>
      <c r="F350" s="76"/>
      <c r="G350" s="76"/>
      <c r="H350" s="76"/>
      <c r="I350" s="76"/>
      <c r="J350" s="78"/>
      <c r="K350" s="78"/>
      <c r="L350" s="35"/>
      <c r="M350" s="43"/>
      <c r="N350" s="40"/>
      <c r="O350" s="44"/>
      <c r="P350" s="45"/>
      <c r="Q350" s="34"/>
      <c r="R350" s="46"/>
      <c r="S350" s="46"/>
      <c r="T350" s="46"/>
      <c r="U350" s="46"/>
      <c r="V350" s="46"/>
    </row>
    <row r="351" spans="2:22" x14ac:dyDescent="0.2">
      <c r="B351" s="76"/>
      <c r="C351" s="75"/>
      <c r="D351" s="76"/>
      <c r="E351" s="77"/>
      <c r="F351" s="76"/>
      <c r="G351" s="76"/>
      <c r="H351" s="76"/>
      <c r="I351" s="76"/>
      <c r="J351" s="78"/>
      <c r="K351" s="78"/>
      <c r="L351" s="35"/>
      <c r="M351" s="43"/>
      <c r="N351" s="40"/>
      <c r="O351" s="44"/>
      <c r="P351" s="45"/>
      <c r="Q351" s="34"/>
      <c r="R351" s="46"/>
      <c r="S351" s="46"/>
      <c r="T351" s="46"/>
      <c r="U351" s="46"/>
      <c r="V351" s="46"/>
    </row>
    <row r="352" spans="2:22" x14ac:dyDescent="0.2">
      <c r="B352" s="76"/>
      <c r="C352" s="75"/>
      <c r="D352" s="76"/>
      <c r="E352" s="77"/>
      <c r="F352" s="76"/>
      <c r="G352" s="76"/>
      <c r="H352" s="76"/>
      <c r="I352" s="76"/>
      <c r="J352" s="78"/>
      <c r="K352" s="78"/>
      <c r="L352" s="35"/>
      <c r="M352" s="43"/>
      <c r="N352" s="40"/>
      <c r="O352" s="44"/>
      <c r="P352" s="45"/>
      <c r="Q352" s="34"/>
      <c r="R352" s="46"/>
      <c r="S352" s="46"/>
      <c r="T352" s="46"/>
      <c r="U352" s="46"/>
      <c r="V352" s="46"/>
    </row>
    <row r="353" spans="2:22" x14ac:dyDescent="0.2">
      <c r="B353" s="76"/>
      <c r="C353" s="75"/>
      <c r="D353" s="76"/>
      <c r="E353" s="77"/>
      <c r="F353" s="76"/>
      <c r="G353" s="76"/>
      <c r="H353" s="76"/>
      <c r="I353" s="76"/>
      <c r="J353" s="78"/>
      <c r="K353" s="78"/>
      <c r="L353" s="35"/>
      <c r="M353" s="43"/>
      <c r="N353" s="40"/>
      <c r="O353" s="44"/>
      <c r="P353" s="45"/>
      <c r="Q353" s="34"/>
      <c r="R353" s="46"/>
      <c r="S353" s="46"/>
      <c r="T353" s="46"/>
      <c r="U353" s="46"/>
      <c r="V353" s="46"/>
    </row>
    <row r="354" spans="2:22" x14ac:dyDescent="0.2">
      <c r="B354" s="76"/>
      <c r="C354" s="75"/>
      <c r="D354" s="76"/>
      <c r="E354" s="77"/>
      <c r="F354" s="76"/>
      <c r="G354" s="76"/>
      <c r="H354" s="76"/>
      <c r="I354" s="76"/>
      <c r="J354" s="78"/>
      <c r="K354" s="78"/>
      <c r="L354" s="35"/>
      <c r="M354" s="43"/>
      <c r="N354" s="40"/>
      <c r="O354" s="44"/>
      <c r="P354" s="45"/>
      <c r="Q354" s="34"/>
      <c r="R354" s="46"/>
      <c r="S354" s="46"/>
      <c r="T354" s="46"/>
      <c r="U354" s="46"/>
      <c r="V354" s="46"/>
    </row>
    <row r="355" spans="2:22" x14ac:dyDescent="0.2">
      <c r="B355" s="76"/>
      <c r="C355" s="75"/>
      <c r="D355" s="76"/>
      <c r="E355" s="77"/>
      <c r="F355" s="76"/>
      <c r="G355" s="76"/>
      <c r="H355" s="76"/>
      <c r="I355" s="76"/>
      <c r="J355" s="78"/>
      <c r="K355" s="78"/>
      <c r="L355" s="35"/>
      <c r="M355" s="43"/>
      <c r="N355" s="40"/>
      <c r="O355" s="44"/>
      <c r="P355" s="45"/>
      <c r="Q355" s="34"/>
      <c r="R355" s="46"/>
      <c r="S355" s="46"/>
      <c r="T355" s="46"/>
      <c r="U355" s="46"/>
      <c r="V355" s="46"/>
    </row>
    <row r="356" spans="2:22" x14ac:dyDescent="0.2">
      <c r="B356" s="76"/>
      <c r="C356" s="75"/>
      <c r="D356" s="76"/>
      <c r="E356" s="77"/>
      <c r="F356" s="76"/>
      <c r="G356" s="76"/>
      <c r="H356" s="76"/>
      <c r="I356" s="76"/>
      <c r="J356" s="78"/>
      <c r="K356" s="78"/>
      <c r="L356" s="35"/>
      <c r="M356" s="43"/>
      <c r="N356" s="40"/>
      <c r="O356" s="44"/>
      <c r="P356" s="45"/>
      <c r="Q356" s="34"/>
      <c r="R356" s="46"/>
      <c r="S356" s="46"/>
      <c r="T356" s="46"/>
      <c r="U356" s="46"/>
      <c r="V356" s="46"/>
    </row>
    <row r="357" spans="2:22" x14ac:dyDescent="0.2">
      <c r="B357" s="76"/>
      <c r="C357" s="75"/>
      <c r="D357" s="76"/>
      <c r="E357" s="77"/>
      <c r="F357" s="76"/>
      <c r="G357" s="76"/>
      <c r="H357" s="76"/>
      <c r="I357" s="76"/>
      <c r="J357" s="78"/>
      <c r="K357" s="78"/>
      <c r="L357" s="35"/>
      <c r="M357" s="43"/>
      <c r="N357" s="40"/>
      <c r="O357" s="44"/>
      <c r="P357" s="45"/>
      <c r="Q357" s="34"/>
      <c r="R357" s="46"/>
      <c r="S357" s="46"/>
      <c r="T357" s="46"/>
      <c r="U357" s="46"/>
      <c r="V357" s="46"/>
    </row>
    <row r="358" spans="2:22" x14ac:dyDescent="0.2">
      <c r="B358" s="76"/>
      <c r="C358" s="75"/>
      <c r="D358" s="76"/>
      <c r="E358" s="77"/>
      <c r="F358" s="76"/>
      <c r="G358" s="76"/>
      <c r="H358" s="76"/>
      <c r="I358" s="76"/>
      <c r="J358" s="78"/>
      <c r="K358" s="78"/>
      <c r="L358" s="35"/>
      <c r="M358" s="43"/>
      <c r="N358" s="40"/>
      <c r="O358" s="44"/>
      <c r="P358" s="45"/>
      <c r="Q358" s="34"/>
      <c r="R358" s="46"/>
      <c r="S358" s="46"/>
      <c r="T358" s="46"/>
      <c r="U358" s="46"/>
      <c r="V358" s="46"/>
    </row>
    <row r="359" spans="2:22" x14ac:dyDescent="0.2">
      <c r="B359" s="76"/>
      <c r="C359" s="75"/>
      <c r="D359" s="76"/>
      <c r="E359" s="77"/>
      <c r="F359" s="76"/>
      <c r="G359" s="76"/>
      <c r="H359" s="76"/>
      <c r="I359" s="76"/>
      <c r="J359" s="78"/>
      <c r="K359" s="78"/>
      <c r="L359" s="35"/>
      <c r="M359" s="43"/>
      <c r="N359" s="40"/>
      <c r="O359" s="44"/>
      <c r="P359" s="45"/>
      <c r="Q359" s="34"/>
      <c r="R359" s="46"/>
      <c r="S359" s="46"/>
      <c r="T359" s="46"/>
      <c r="U359" s="46"/>
      <c r="V359" s="46"/>
    </row>
    <row r="360" spans="2:22" x14ac:dyDescent="0.2">
      <c r="B360" s="76"/>
      <c r="C360" s="75"/>
      <c r="D360" s="76"/>
      <c r="E360" s="77"/>
      <c r="F360" s="76"/>
      <c r="G360" s="76"/>
      <c r="H360" s="76"/>
      <c r="I360" s="76"/>
      <c r="J360" s="78"/>
      <c r="K360" s="78"/>
      <c r="L360" s="35"/>
      <c r="M360" s="43"/>
      <c r="N360" s="40"/>
      <c r="O360" s="44"/>
      <c r="P360" s="45"/>
      <c r="Q360" s="34"/>
      <c r="R360" s="46"/>
      <c r="S360" s="46"/>
      <c r="T360" s="46"/>
      <c r="U360" s="46"/>
      <c r="V360" s="46"/>
    </row>
    <row r="361" spans="2:22" x14ac:dyDescent="0.2">
      <c r="B361" s="76"/>
      <c r="C361" s="75"/>
      <c r="D361" s="76"/>
      <c r="E361" s="77"/>
      <c r="F361" s="76"/>
      <c r="G361" s="76"/>
      <c r="H361" s="76"/>
      <c r="I361" s="76"/>
      <c r="J361" s="78"/>
      <c r="K361" s="78"/>
      <c r="L361" s="35"/>
      <c r="M361" s="43"/>
      <c r="N361" s="40"/>
      <c r="O361" s="44"/>
      <c r="P361" s="45"/>
      <c r="Q361" s="34"/>
      <c r="R361" s="46"/>
      <c r="S361" s="46"/>
      <c r="T361" s="46"/>
      <c r="U361" s="46"/>
      <c r="V361" s="46"/>
    </row>
    <row r="362" spans="2:22" x14ac:dyDescent="0.2">
      <c r="B362" s="76"/>
      <c r="C362" s="75"/>
      <c r="D362" s="76"/>
      <c r="E362" s="77"/>
      <c r="F362" s="76"/>
      <c r="G362" s="76"/>
      <c r="H362" s="76"/>
      <c r="I362" s="76"/>
      <c r="J362" s="78"/>
      <c r="K362" s="78"/>
      <c r="L362" s="35"/>
      <c r="M362" s="43"/>
      <c r="N362" s="40"/>
      <c r="O362" s="44"/>
      <c r="P362" s="45"/>
      <c r="Q362" s="34"/>
      <c r="R362" s="46"/>
      <c r="S362" s="46"/>
      <c r="T362" s="46"/>
      <c r="U362" s="46"/>
      <c r="V362" s="46"/>
    </row>
    <row r="363" spans="2:22" x14ac:dyDescent="0.2">
      <c r="B363" s="76"/>
      <c r="C363" s="75"/>
      <c r="D363" s="76"/>
      <c r="E363" s="77"/>
      <c r="F363" s="76"/>
      <c r="G363" s="76"/>
      <c r="H363" s="76"/>
      <c r="I363" s="76"/>
      <c r="J363" s="78"/>
      <c r="K363" s="78"/>
      <c r="L363" s="35"/>
      <c r="M363" s="43"/>
      <c r="N363" s="40"/>
      <c r="O363" s="44"/>
      <c r="P363" s="45"/>
      <c r="Q363" s="34"/>
      <c r="R363" s="46"/>
      <c r="S363" s="46"/>
      <c r="T363" s="46"/>
      <c r="U363" s="46"/>
      <c r="V363" s="46"/>
    </row>
    <row r="364" spans="2:22" x14ac:dyDescent="0.2">
      <c r="B364" s="76"/>
      <c r="C364" s="75"/>
      <c r="D364" s="76"/>
      <c r="E364" s="77"/>
      <c r="F364" s="76"/>
      <c r="G364" s="76"/>
      <c r="H364" s="76"/>
      <c r="I364" s="76"/>
      <c r="J364" s="78"/>
      <c r="K364" s="78"/>
      <c r="L364" s="35"/>
      <c r="M364" s="43"/>
      <c r="N364" s="40"/>
      <c r="O364" s="44"/>
      <c r="P364" s="45"/>
      <c r="Q364" s="34"/>
      <c r="R364" s="46"/>
      <c r="S364" s="46"/>
      <c r="T364" s="46"/>
      <c r="U364" s="46"/>
      <c r="V364" s="46"/>
    </row>
    <row r="365" spans="2:22" x14ac:dyDescent="0.2">
      <c r="B365" s="76"/>
      <c r="C365" s="75"/>
      <c r="D365" s="76"/>
      <c r="E365" s="77"/>
      <c r="F365" s="76"/>
      <c r="G365" s="76"/>
      <c r="H365" s="76"/>
      <c r="I365" s="76"/>
      <c r="J365" s="78"/>
      <c r="K365" s="78"/>
      <c r="L365" s="35"/>
      <c r="M365" s="43"/>
      <c r="N365" s="40"/>
      <c r="O365" s="44"/>
      <c r="P365" s="45"/>
      <c r="Q365" s="34"/>
      <c r="R365" s="46"/>
      <c r="S365" s="46"/>
      <c r="T365" s="46"/>
      <c r="U365" s="46"/>
      <c r="V365" s="46"/>
    </row>
    <row r="366" spans="2:22" x14ac:dyDescent="0.2">
      <c r="B366" s="76"/>
      <c r="C366" s="75"/>
      <c r="D366" s="76"/>
      <c r="E366" s="77"/>
      <c r="F366" s="76"/>
      <c r="G366" s="76"/>
      <c r="H366" s="76"/>
      <c r="I366" s="76"/>
      <c r="J366" s="78"/>
      <c r="K366" s="78"/>
      <c r="L366" s="35"/>
      <c r="M366" s="43"/>
      <c r="N366" s="40"/>
      <c r="O366" s="44"/>
      <c r="P366" s="45"/>
      <c r="Q366" s="34"/>
      <c r="R366" s="46"/>
      <c r="S366" s="46"/>
      <c r="T366" s="46"/>
      <c r="U366" s="46"/>
      <c r="V366" s="46"/>
    </row>
    <row r="367" spans="2:22" x14ac:dyDescent="0.2">
      <c r="B367" s="76"/>
      <c r="C367" s="75"/>
      <c r="D367" s="76"/>
      <c r="E367" s="77"/>
      <c r="F367" s="76"/>
      <c r="G367" s="76"/>
      <c r="H367" s="76"/>
      <c r="I367" s="76"/>
      <c r="J367" s="78"/>
      <c r="K367" s="78"/>
      <c r="L367" s="35"/>
      <c r="M367" s="43"/>
      <c r="N367" s="40"/>
      <c r="O367" s="44"/>
      <c r="P367" s="45"/>
      <c r="Q367" s="34"/>
      <c r="R367" s="46"/>
      <c r="S367" s="46"/>
      <c r="T367" s="46"/>
      <c r="U367" s="46"/>
      <c r="V367" s="46"/>
    </row>
    <row r="368" spans="2:22" x14ac:dyDescent="0.2">
      <c r="B368" s="76"/>
      <c r="C368" s="75"/>
      <c r="D368" s="76"/>
      <c r="E368" s="77"/>
      <c r="F368" s="76"/>
      <c r="G368" s="76"/>
      <c r="H368" s="76"/>
      <c r="I368" s="76"/>
      <c r="J368" s="78"/>
      <c r="K368" s="78"/>
      <c r="L368" s="35"/>
      <c r="M368" s="43"/>
      <c r="N368" s="40"/>
      <c r="O368" s="44"/>
      <c r="P368" s="45"/>
      <c r="Q368" s="34"/>
      <c r="R368" s="46"/>
      <c r="S368" s="46"/>
      <c r="T368" s="46"/>
      <c r="U368" s="46"/>
      <c r="V368" s="46"/>
    </row>
    <row r="369" spans="2:22" x14ac:dyDescent="0.2">
      <c r="B369" s="76"/>
      <c r="C369" s="75"/>
      <c r="D369" s="76"/>
      <c r="E369" s="77"/>
      <c r="F369" s="76"/>
      <c r="G369" s="76"/>
      <c r="H369" s="76"/>
      <c r="I369" s="76"/>
      <c r="J369" s="78"/>
      <c r="K369" s="78"/>
      <c r="L369" s="35"/>
      <c r="M369" s="43"/>
      <c r="N369" s="40"/>
      <c r="O369" s="44"/>
      <c r="P369" s="45"/>
      <c r="Q369" s="34"/>
      <c r="R369" s="46"/>
      <c r="S369" s="46"/>
      <c r="T369" s="46"/>
      <c r="U369" s="46"/>
      <c r="V369" s="46"/>
    </row>
    <row r="370" spans="2:22" x14ac:dyDescent="0.2">
      <c r="B370" s="76"/>
      <c r="C370" s="75"/>
      <c r="D370" s="76"/>
      <c r="E370" s="77"/>
      <c r="F370" s="76"/>
      <c r="G370" s="76"/>
      <c r="H370" s="76"/>
      <c r="I370" s="76"/>
      <c r="J370" s="78"/>
      <c r="K370" s="78"/>
      <c r="L370" s="35"/>
      <c r="M370" s="43"/>
      <c r="N370" s="40"/>
      <c r="O370" s="44"/>
      <c r="P370" s="45"/>
      <c r="Q370" s="34"/>
      <c r="R370" s="46"/>
      <c r="S370" s="46"/>
      <c r="T370" s="46"/>
      <c r="U370" s="46"/>
      <c r="V370" s="46"/>
    </row>
    <row r="371" spans="2:22" x14ac:dyDescent="0.2">
      <c r="B371" s="76"/>
      <c r="C371" s="75"/>
      <c r="D371" s="76"/>
      <c r="E371" s="77"/>
      <c r="F371" s="76"/>
      <c r="G371" s="76"/>
      <c r="H371" s="76"/>
      <c r="I371" s="76"/>
      <c r="J371" s="78"/>
      <c r="K371" s="78"/>
      <c r="L371" s="35"/>
      <c r="M371" s="43"/>
      <c r="N371" s="40"/>
      <c r="O371" s="44"/>
      <c r="P371" s="45"/>
      <c r="Q371" s="34"/>
      <c r="R371" s="46"/>
      <c r="S371" s="46"/>
      <c r="T371" s="46"/>
      <c r="U371" s="46"/>
      <c r="V371" s="46"/>
    </row>
    <row r="372" spans="2:22" x14ac:dyDescent="0.2">
      <c r="B372" s="76"/>
      <c r="C372" s="75"/>
      <c r="D372" s="76"/>
      <c r="E372" s="77"/>
      <c r="F372" s="76"/>
      <c r="G372" s="76"/>
      <c r="H372" s="76"/>
      <c r="I372" s="76"/>
      <c r="J372" s="78"/>
      <c r="K372" s="78"/>
      <c r="L372" s="35"/>
      <c r="M372" s="43"/>
      <c r="N372" s="40"/>
      <c r="O372" s="44"/>
      <c r="P372" s="45"/>
      <c r="Q372" s="34"/>
      <c r="R372" s="46"/>
      <c r="S372" s="46"/>
      <c r="T372" s="46"/>
      <c r="U372" s="46"/>
      <c r="V372" s="46"/>
    </row>
    <row r="373" spans="2:22" x14ac:dyDescent="0.2">
      <c r="B373" s="76"/>
      <c r="C373" s="75"/>
      <c r="D373" s="76"/>
      <c r="E373" s="77"/>
      <c r="F373" s="76"/>
      <c r="G373" s="76"/>
      <c r="H373" s="76"/>
      <c r="I373" s="76"/>
      <c r="J373" s="78"/>
      <c r="K373" s="78"/>
      <c r="L373" s="35"/>
      <c r="M373" s="43"/>
      <c r="N373" s="40"/>
      <c r="O373" s="44"/>
      <c r="P373" s="45"/>
      <c r="Q373" s="34"/>
      <c r="R373" s="46"/>
      <c r="S373" s="46"/>
      <c r="T373" s="46"/>
      <c r="U373" s="46"/>
      <c r="V373" s="46"/>
    </row>
    <row r="374" spans="2:22" x14ac:dyDescent="0.2">
      <c r="B374" s="76"/>
      <c r="C374" s="75"/>
      <c r="D374" s="76"/>
      <c r="E374" s="77"/>
      <c r="F374" s="76"/>
      <c r="G374" s="76"/>
      <c r="H374" s="76"/>
      <c r="I374" s="76"/>
      <c r="J374" s="78"/>
      <c r="K374" s="78"/>
      <c r="L374" s="35"/>
      <c r="M374" s="43"/>
      <c r="N374" s="40"/>
      <c r="O374" s="44"/>
      <c r="P374" s="45"/>
      <c r="Q374" s="34"/>
      <c r="R374" s="46"/>
      <c r="S374" s="46"/>
      <c r="T374" s="46"/>
      <c r="U374" s="46"/>
      <c r="V374" s="46"/>
    </row>
    <row r="375" spans="2:22" x14ac:dyDescent="0.2">
      <c r="B375" s="76"/>
      <c r="C375" s="75"/>
      <c r="D375" s="76"/>
      <c r="E375" s="77"/>
      <c r="F375" s="76"/>
      <c r="G375" s="76"/>
      <c r="H375" s="76"/>
      <c r="I375" s="76"/>
      <c r="J375" s="78"/>
      <c r="K375" s="78"/>
      <c r="L375" s="35"/>
      <c r="M375" s="43"/>
      <c r="N375" s="40"/>
      <c r="O375" s="44"/>
      <c r="P375" s="45"/>
      <c r="Q375" s="34"/>
      <c r="R375" s="46"/>
      <c r="S375" s="46"/>
      <c r="T375" s="46"/>
      <c r="U375" s="46"/>
      <c r="V375" s="46"/>
    </row>
    <row r="376" spans="2:22" x14ac:dyDescent="0.2">
      <c r="B376" s="76"/>
      <c r="C376" s="75"/>
      <c r="D376" s="76"/>
      <c r="E376" s="77"/>
      <c r="F376" s="76"/>
      <c r="G376" s="76"/>
      <c r="H376" s="76"/>
      <c r="I376" s="76"/>
      <c r="J376" s="78"/>
      <c r="K376" s="78"/>
      <c r="L376" s="35"/>
      <c r="M376" s="43"/>
      <c r="N376" s="40"/>
      <c r="O376" s="44"/>
      <c r="P376" s="45"/>
      <c r="Q376" s="34"/>
      <c r="R376" s="46"/>
      <c r="S376" s="46"/>
      <c r="T376" s="46"/>
      <c r="U376" s="46"/>
      <c r="V376" s="46"/>
    </row>
    <row r="377" spans="2:22" x14ac:dyDescent="0.2">
      <c r="B377" s="76"/>
      <c r="C377" s="75"/>
      <c r="D377" s="76"/>
      <c r="E377" s="77"/>
      <c r="F377" s="76"/>
      <c r="G377" s="76"/>
      <c r="H377" s="76"/>
      <c r="I377" s="76"/>
      <c r="J377" s="78"/>
      <c r="K377" s="78"/>
      <c r="L377" s="35"/>
      <c r="M377" s="43"/>
      <c r="N377" s="40"/>
      <c r="O377" s="44"/>
      <c r="P377" s="45"/>
      <c r="Q377" s="34"/>
      <c r="R377" s="46"/>
      <c r="S377" s="46"/>
      <c r="T377" s="46"/>
      <c r="U377" s="46"/>
      <c r="V377" s="46"/>
    </row>
    <row r="378" spans="2:22" x14ac:dyDescent="0.2">
      <c r="B378" s="76"/>
      <c r="C378" s="75"/>
      <c r="D378" s="76"/>
      <c r="E378" s="77"/>
      <c r="F378" s="76"/>
      <c r="G378" s="76"/>
      <c r="H378" s="76"/>
      <c r="I378" s="76"/>
      <c r="J378" s="78"/>
      <c r="K378" s="78"/>
      <c r="L378" s="35"/>
      <c r="M378" s="79"/>
      <c r="N378" s="80"/>
      <c r="O378" s="81"/>
      <c r="P378" s="72"/>
    </row>
    <row r="379" spans="2:22" x14ac:dyDescent="0.2">
      <c r="B379" s="76"/>
      <c r="C379" s="75"/>
      <c r="D379" s="76"/>
      <c r="E379" s="77"/>
      <c r="F379" s="76"/>
      <c r="G379" s="76"/>
      <c r="H379" s="76"/>
      <c r="I379" s="76"/>
      <c r="J379" s="78"/>
      <c r="K379" s="78"/>
      <c r="L379" s="35"/>
      <c r="M379" s="79"/>
      <c r="N379" s="80"/>
      <c r="O379" s="81"/>
      <c r="P379" s="72"/>
    </row>
    <row r="380" spans="2:22" x14ac:dyDescent="0.2">
      <c r="B380" s="76"/>
      <c r="C380" s="75"/>
      <c r="D380" s="76"/>
      <c r="E380" s="77"/>
      <c r="F380" s="76"/>
      <c r="G380" s="76"/>
      <c r="H380" s="76"/>
      <c r="I380" s="76"/>
      <c r="J380" s="78"/>
      <c r="K380" s="78"/>
      <c r="L380" s="35"/>
      <c r="M380" s="79"/>
      <c r="N380" s="80"/>
      <c r="O380" s="81"/>
      <c r="P380" s="72"/>
    </row>
    <row r="381" spans="2:22" x14ac:dyDescent="0.2">
      <c r="B381" s="76"/>
      <c r="C381" s="75"/>
      <c r="D381" s="76"/>
      <c r="E381" s="77"/>
      <c r="F381" s="76"/>
      <c r="G381" s="76"/>
      <c r="H381" s="76"/>
      <c r="I381" s="76"/>
      <c r="J381" s="78"/>
      <c r="K381" s="78"/>
      <c r="L381" s="35"/>
      <c r="M381" s="79"/>
      <c r="N381" s="80"/>
      <c r="O381" s="81"/>
      <c r="P381" s="72"/>
    </row>
    <row r="382" spans="2:22" x14ac:dyDescent="0.2">
      <c r="B382" s="76"/>
      <c r="C382" s="75"/>
      <c r="D382" s="76"/>
      <c r="E382" s="77"/>
      <c r="F382" s="76"/>
      <c r="G382" s="76"/>
      <c r="H382" s="76"/>
      <c r="I382" s="76"/>
      <c r="J382" s="78"/>
      <c r="K382" s="78"/>
      <c r="L382" s="35"/>
      <c r="M382" s="79"/>
      <c r="N382" s="80"/>
      <c r="O382" s="81"/>
      <c r="P382" s="72"/>
    </row>
    <row r="383" spans="2:22" x14ac:dyDescent="0.2">
      <c r="B383" s="76"/>
      <c r="C383" s="75"/>
      <c r="D383" s="76"/>
      <c r="E383" s="77"/>
      <c r="F383" s="76"/>
      <c r="G383" s="76"/>
      <c r="H383" s="76"/>
      <c r="I383" s="76"/>
      <c r="J383" s="78"/>
      <c r="K383" s="78"/>
      <c r="L383" s="35"/>
      <c r="M383" s="79"/>
      <c r="N383" s="80"/>
      <c r="O383" s="81"/>
      <c r="P383" s="72"/>
    </row>
    <row r="384" spans="2:22" x14ac:dyDescent="0.2">
      <c r="B384" s="76"/>
      <c r="C384" s="75"/>
      <c r="D384" s="76"/>
      <c r="E384" s="77"/>
      <c r="F384" s="76"/>
      <c r="G384" s="76"/>
      <c r="H384" s="76"/>
      <c r="I384" s="76"/>
      <c r="J384" s="78"/>
      <c r="K384" s="78"/>
      <c r="L384" s="35"/>
      <c r="M384" s="79"/>
      <c r="N384" s="80"/>
      <c r="O384" s="81"/>
      <c r="P384" s="72"/>
    </row>
    <row r="385" spans="2:16" x14ac:dyDescent="0.2">
      <c r="B385" s="76"/>
      <c r="C385" s="75"/>
      <c r="D385" s="76"/>
      <c r="E385" s="77"/>
      <c r="F385" s="76"/>
      <c r="G385" s="76"/>
      <c r="H385" s="76"/>
      <c r="I385" s="76"/>
      <c r="J385" s="78"/>
      <c r="K385" s="78"/>
      <c r="L385" s="35"/>
      <c r="M385" s="79"/>
      <c r="N385" s="80"/>
      <c r="O385" s="81"/>
      <c r="P385" s="72"/>
    </row>
    <row r="386" spans="2:16" x14ac:dyDescent="0.2">
      <c r="B386" s="76"/>
      <c r="C386" s="75"/>
      <c r="D386" s="76"/>
      <c r="E386" s="77"/>
      <c r="F386" s="76"/>
      <c r="G386" s="76"/>
      <c r="H386" s="76"/>
      <c r="I386" s="76"/>
      <c r="J386" s="78"/>
      <c r="K386" s="78"/>
      <c r="L386" s="35"/>
      <c r="M386" s="79"/>
      <c r="N386" s="80"/>
      <c r="O386" s="81"/>
      <c r="P386" s="72"/>
    </row>
    <row r="387" spans="2:16" x14ac:dyDescent="0.2">
      <c r="B387" s="76"/>
      <c r="C387" s="75"/>
      <c r="D387" s="76"/>
      <c r="E387" s="77"/>
      <c r="F387" s="76"/>
      <c r="G387" s="76"/>
      <c r="H387" s="76"/>
      <c r="I387" s="76"/>
      <c r="J387" s="78"/>
      <c r="K387" s="78"/>
      <c r="L387" s="35"/>
      <c r="M387" s="79"/>
      <c r="N387" s="80"/>
      <c r="O387" s="81"/>
      <c r="P387" s="72"/>
    </row>
    <row r="388" spans="2:16" x14ac:dyDescent="0.2">
      <c r="B388" s="76"/>
      <c r="C388" s="75"/>
      <c r="D388" s="76"/>
      <c r="E388" s="77"/>
      <c r="F388" s="76"/>
      <c r="G388" s="76"/>
      <c r="H388" s="76"/>
      <c r="I388" s="76"/>
      <c r="J388" s="78"/>
      <c r="K388" s="78"/>
      <c r="L388" s="35"/>
      <c r="M388" s="79"/>
      <c r="N388" s="80"/>
      <c r="O388" s="81"/>
      <c r="P388" s="72"/>
    </row>
    <row r="389" spans="2:16" x14ac:dyDescent="0.2">
      <c r="B389" s="76"/>
      <c r="C389" s="75"/>
      <c r="D389" s="76"/>
      <c r="E389" s="77"/>
      <c r="F389" s="76"/>
      <c r="G389" s="76"/>
      <c r="H389" s="76"/>
      <c r="I389" s="76"/>
      <c r="J389" s="78"/>
      <c r="K389" s="78"/>
      <c r="L389" s="35"/>
      <c r="M389" s="79"/>
      <c r="N389" s="80"/>
      <c r="O389" s="81"/>
      <c r="P389" s="72"/>
    </row>
    <row r="390" spans="2:16" x14ac:dyDescent="0.2">
      <c r="B390" s="76"/>
      <c r="C390" s="75"/>
      <c r="D390" s="76"/>
      <c r="E390" s="77"/>
      <c r="F390" s="76"/>
      <c r="G390" s="76"/>
      <c r="H390" s="76"/>
      <c r="I390" s="76"/>
      <c r="J390" s="78"/>
      <c r="K390" s="78"/>
      <c r="L390" s="35"/>
      <c r="M390" s="79"/>
      <c r="N390" s="80"/>
      <c r="O390" s="81"/>
      <c r="P390" s="72"/>
    </row>
    <row r="391" spans="2:16" x14ac:dyDescent="0.2">
      <c r="B391" s="76"/>
      <c r="C391" s="75"/>
      <c r="D391" s="76"/>
      <c r="E391" s="77"/>
      <c r="F391" s="76"/>
      <c r="G391" s="76"/>
      <c r="H391" s="76"/>
      <c r="I391" s="76"/>
      <c r="J391" s="78"/>
      <c r="K391" s="78"/>
      <c r="L391" s="35"/>
      <c r="M391" s="79"/>
      <c r="N391" s="80"/>
      <c r="O391" s="81"/>
      <c r="P391" s="72"/>
    </row>
    <row r="392" spans="2:16" x14ac:dyDescent="0.2">
      <c r="B392" s="76"/>
      <c r="C392" s="75"/>
      <c r="D392" s="76"/>
      <c r="E392" s="77"/>
      <c r="F392" s="76"/>
      <c r="G392" s="76"/>
      <c r="H392" s="76"/>
      <c r="I392" s="76"/>
      <c r="J392" s="78"/>
      <c r="K392" s="78"/>
      <c r="L392" s="35"/>
      <c r="M392" s="79"/>
      <c r="N392" s="80"/>
      <c r="O392" s="81"/>
      <c r="P392" s="72"/>
    </row>
    <row r="393" spans="2:16" x14ac:dyDescent="0.2">
      <c r="B393" s="76"/>
      <c r="C393" s="75"/>
      <c r="D393" s="76"/>
      <c r="E393" s="77"/>
      <c r="F393" s="76"/>
      <c r="G393" s="76"/>
      <c r="H393" s="76"/>
      <c r="I393" s="76"/>
      <c r="J393" s="78"/>
      <c r="K393" s="78"/>
      <c r="L393" s="35"/>
      <c r="M393" s="79"/>
      <c r="N393" s="80"/>
      <c r="O393" s="81"/>
      <c r="P393" s="72"/>
    </row>
    <row r="394" spans="2:16" x14ac:dyDescent="0.2">
      <c r="B394" s="76"/>
      <c r="C394" s="75"/>
      <c r="D394" s="76"/>
      <c r="E394" s="77"/>
      <c r="F394" s="76"/>
      <c r="G394" s="76"/>
      <c r="H394" s="76"/>
      <c r="I394" s="76"/>
      <c r="J394" s="78"/>
      <c r="K394" s="78"/>
      <c r="L394" s="35"/>
      <c r="M394" s="79"/>
      <c r="N394" s="80"/>
      <c r="O394" s="81"/>
      <c r="P394" s="72"/>
    </row>
    <row r="395" spans="2:16" x14ac:dyDescent="0.2">
      <c r="B395" s="76"/>
      <c r="C395" s="75"/>
      <c r="D395" s="76"/>
      <c r="E395" s="77"/>
      <c r="F395" s="76"/>
      <c r="G395" s="76"/>
      <c r="H395" s="76"/>
      <c r="I395" s="76"/>
      <c r="J395" s="78"/>
      <c r="K395" s="78"/>
      <c r="L395" s="35"/>
      <c r="M395" s="79"/>
      <c r="N395" s="80"/>
      <c r="O395" s="81"/>
      <c r="P395" s="72"/>
    </row>
    <row r="396" spans="2:16" x14ac:dyDescent="0.2">
      <c r="B396" s="76"/>
      <c r="C396" s="75"/>
      <c r="D396" s="76"/>
      <c r="E396" s="77"/>
      <c r="F396" s="76"/>
      <c r="G396" s="76"/>
      <c r="H396" s="76"/>
      <c r="I396" s="76"/>
      <c r="J396" s="78"/>
      <c r="K396" s="78"/>
      <c r="L396" s="35"/>
      <c r="M396" s="79"/>
      <c r="N396" s="80"/>
      <c r="O396" s="81"/>
      <c r="P396" s="72"/>
    </row>
    <row r="397" spans="2:16" x14ac:dyDescent="0.2">
      <c r="B397" s="76"/>
      <c r="C397" s="75"/>
      <c r="D397" s="76"/>
      <c r="E397" s="77"/>
      <c r="F397" s="76"/>
      <c r="G397" s="76"/>
      <c r="H397" s="76"/>
      <c r="I397" s="76"/>
      <c r="J397" s="78"/>
      <c r="K397" s="78"/>
      <c r="L397" s="35"/>
      <c r="M397" s="79"/>
      <c r="N397" s="80"/>
      <c r="O397" s="81"/>
      <c r="P397" s="72"/>
    </row>
    <row r="398" spans="2:16" x14ac:dyDescent="0.2">
      <c r="B398" s="76"/>
      <c r="C398" s="75"/>
      <c r="D398" s="76"/>
      <c r="E398" s="77"/>
      <c r="F398" s="76"/>
      <c r="G398" s="76"/>
      <c r="H398" s="76"/>
      <c r="I398" s="76"/>
      <c r="J398" s="78"/>
      <c r="K398" s="78"/>
      <c r="L398" s="35"/>
      <c r="M398" s="79"/>
      <c r="N398" s="80"/>
      <c r="O398" s="81"/>
      <c r="P398" s="72"/>
    </row>
    <row r="399" spans="2:16" x14ac:dyDescent="0.2">
      <c r="B399" s="76"/>
      <c r="C399" s="75"/>
      <c r="D399" s="76"/>
      <c r="E399" s="77"/>
      <c r="F399" s="76"/>
      <c r="G399" s="76"/>
      <c r="H399" s="76"/>
      <c r="I399" s="76"/>
      <c r="J399" s="78"/>
      <c r="K399" s="78"/>
      <c r="L399" s="35"/>
      <c r="M399" s="79"/>
      <c r="N399" s="80"/>
      <c r="O399" s="81"/>
      <c r="P399" s="72"/>
    </row>
    <row r="400" spans="2:16" x14ac:dyDescent="0.2">
      <c r="B400" s="76"/>
      <c r="C400" s="75"/>
      <c r="D400" s="76"/>
      <c r="E400" s="77"/>
      <c r="F400" s="76"/>
      <c r="G400" s="76"/>
      <c r="H400" s="76"/>
      <c r="I400" s="76"/>
      <c r="J400" s="78"/>
      <c r="K400" s="78"/>
      <c r="L400" s="35"/>
      <c r="M400" s="79"/>
      <c r="N400" s="80"/>
      <c r="O400" s="81"/>
      <c r="P400" s="72"/>
    </row>
    <row r="401" spans="2:16" x14ac:dyDescent="0.2">
      <c r="B401" s="76"/>
      <c r="C401" s="75"/>
      <c r="D401" s="76"/>
      <c r="E401" s="77"/>
      <c r="F401" s="76"/>
      <c r="G401" s="76"/>
      <c r="H401" s="76"/>
      <c r="I401" s="76"/>
      <c r="J401" s="78"/>
      <c r="K401" s="78"/>
      <c r="L401" s="35"/>
      <c r="M401" s="79"/>
      <c r="N401" s="80"/>
      <c r="O401" s="81"/>
      <c r="P401" s="72"/>
    </row>
    <row r="402" spans="2:16" x14ac:dyDescent="0.2">
      <c r="B402" s="76"/>
      <c r="C402" s="76"/>
      <c r="D402" s="76"/>
      <c r="E402" s="77"/>
      <c r="F402" s="76"/>
      <c r="G402" s="76"/>
      <c r="H402" s="76"/>
      <c r="I402" s="76"/>
      <c r="J402" s="78"/>
      <c r="K402" s="78"/>
      <c r="L402" s="35"/>
      <c r="M402" s="79"/>
      <c r="N402" s="80"/>
      <c r="O402" s="81"/>
      <c r="P402" s="72"/>
    </row>
    <row r="403" spans="2:16" x14ac:dyDescent="0.2">
      <c r="B403" s="76"/>
      <c r="C403" s="76"/>
      <c r="D403" s="76"/>
      <c r="E403" s="77"/>
      <c r="F403" s="76"/>
      <c r="G403" s="76"/>
      <c r="H403" s="76"/>
      <c r="I403" s="76"/>
      <c r="J403" s="78"/>
      <c r="K403" s="78"/>
      <c r="L403" s="35"/>
      <c r="M403" s="79"/>
      <c r="N403" s="80"/>
      <c r="O403" s="81"/>
      <c r="P403" s="72"/>
    </row>
    <row r="404" spans="2:16" x14ac:dyDescent="0.2">
      <c r="B404" s="76"/>
      <c r="C404" s="76"/>
      <c r="D404" s="76"/>
      <c r="E404" s="77"/>
      <c r="F404" s="76"/>
      <c r="G404" s="76"/>
      <c r="H404" s="76"/>
      <c r="I404" s="76"/>
      <c r="J404" s="78"/>
      <c r="K404" s="78"/>
      <c r="L404" s="35"/>
      <c r="M404" s="79"/>
      <c r="N404" s="80"/>
      <c r="O404" s="81"/>
      <c r="P404" s="72"/>
    </row>
    <row r="405" spans="2:16" x14ac:dyDescent="0.2">
      <c r="B405" s="76"/>
      <c r="C405" s="76"/>
      <c r="D405" s="76"/>
      <c r="E405" s="77"/>
      <c r="F405" s="76"/>
      <c r="G405" s="76"/>
      <c r="H405" s="76"/>
      <c r="I405" s="76"/>
      <c r="J405" s="78"/>
      <c r="K405" s="78"/>
      <c r="L405" s="35"/>
      <c r="M405" s="79"/>
      <c r="N405" s="80"/>
      <c r="O405" s="81"/>
      <c r="P405" s="72"/>
    </row>
    <row r="406" spans="2:16" x14ac:dyDescent="0.2">
      <c r="B406" s="76"/>
      <c r="C406" s="76"/>
      <c r="D406" s="76"/>
      <c r="E406" s="77"/>
      <c r="F406" s="76"/>
      <c r="G406" s="76"/>
      <c r="H406" s="76"/>
      <c r="I406" s="76"/>
      <c r="J406" s="78"/>
      <c r="K406" s="78"/>
      <c r="L406" s="35"/>
      <c r="M406" s="79"/>
      <c r="N406" s="80"/>
      <c r="O406" s="81"/>
      <c r="P406" s="72"/>
    </row>
    <row r="407" spans="2:16" x14ac:dyDescent="0.2">
      <c r="B407" s="76"/>
      <c r="C407" s="76"/>
      <c r="D407" s="76"/>
      <c r="E407" s="77"/>
      <c r="F407" s="76"/>
      <c r="G407" s="76"/>
      <c r="H407" s="76"/>
      <c r="I407" s="76"/>
      <c r="J407" s="78"/>
      <c r="K407" s="78"/>
      <c r="L407" s="35"/>
      <c r="M407" s="79"/>
      <c r="N407" s="80"/>
      <c r="O407" s="81"/>
      <c r="P407" s="72"/>
    </row>
    <row r="408" spans="2:16" x14ac:dyDescent="0.2">
      <c r="B408" s="76"/>
      <c r="C408" s="76"/>
      <c r="D408" s="76"/>
      <c r="E408" s="77"/>
      <c r="F408" s="76"/>
      <c r="G408" s="76"/>
      <c r="H408" s="76"/>
      <c r="I408" s="76"/>
      <c r="J408" s="78"/>
      <c r="K408" s="78"/>
      <c r="L408" s="35"/>
      <c r="M408" s="79"/>
      <c r="N408" s="80"/>
      <c r="O408" s="81"/>
      <c r="P408" s="72"/>
    </row>
    <row r="409" spans="2:16" x14ac:dyDescent="0.2">
      <c r="B409" s="76"/>
      <c r="C409" s="76"/>
      <c r="D409" s="76"/>
      <c r="E409" s="77"/>
      <c r="F409" s="76"/>
      <c r="G409" s="76"/>
      <c r="H409" s="76"/>
      <c r="I409" s="76"/>
      <c r="J409" s="78"/>
      <c r="K409" s="78"/>
      <c r="L409" s="35"/>
      <c r="M409" s="79"/>
      <c r="N409" s="80"/>
      <c r="O409" s="81"/>
      <c r="P409" s="72"/>
    </row>
    <row r="410" spans="2:16" x14ac:dyDescent="0.2">
      <c r="B410" s="76"/>
      <c r="C410" s="76"/>
      <c r="D410" s="76"/>
      <c r="E410" s="77"/>
      <c r="F410" s="76"/>
      <c r="G410" s="76"/>
      <c r="H410" s="76"/>
      <c r="I410" s="76"/>
      <c r="J410" s="78"/>
      <c r="K410" s="78"/>
      <c r="L410" s="35"/>
      <c r="M410" s="79"/>
      <c r="N410" s="80"/>
      <c r="O410" s="81"/>
      <c r="P410" s="72"/>
    </row>
    <row r="411" spans="2:16" x14ac:dyDescent="0.2">
      <c r="B411" s="76"/>
      <c r="C411" s="76"/>
      <c r="D411" s="76"/>
      <c r="E411" s="77"/>
      <c r="F411" s="76"/>
      <c r="G411" s="76"/>
      <c r="H411" s="76"/>
      <c r="I411" s="76"/>
      <c r="J411" s="78"/>
      <c r="K411" s="78"/>
      <c r="L411" s="35"/>
      <c r="M411" s="79"/>
      <c r="N411" s="80"/>
      <c r="O411" s="81"/>
      <c r="P411" s="72"/>
    </row>
    <row r="412" spans="2:16" x14ac:dyDescent="0.2">
      <c r="B412" s="76"/>
      <c r="C412" s="76"/>
      <c r="D412" s="76"/>
      <c r="E412" s="77"/>
      <c r="F412" s="76"/>
      <c r="G412" s="76"/>
      <c r="H412" s="76"/>
      <c r="I412" s="76"/>
      <c r="J412" s="78"/>
      <c r="K412" s="78"/>
      <c r="L412" s="35"/>
      <c r="M412" s="79"/>
      <c r="N412" s="80"/>
      <c r="O412" s="81"/>
      <c r="P412" s="72"/>
    </row>
    <row r="413" spans="2:16" x14ac:dyDescent="0.2">
      <c r="B413" s="76"/>
      <c r="C413" s="76"/>
      <c r="D413" s="76"/>
      <c r="E413" s="77"/>
      <c r="F413" s="76"/>
      <c r="G413" s="76"/>
      <c r="H413" s="76"/>
      <c r="I413" s="76"/>
      <c r="J413" s="78"/>
      <c r="K413" s="78"/>
      <c r="L413" s="35"/>
      <c r="M413" s="79"/>
      <c r="N413" s="80"/>
      <c r="O413" s="81"/>
      <c r="P413" s="72"/>
    </row>
    <row r="414" spans="2:16" x14ac:dyDescent="0.2">
      <c r="B414" s="76"/>
      <c r="C414" s="76"/>
      <c r="D414" s="76"/>
      <c r="E414" s="77"/>
      <c r="F414" s="76"/>
      <c r="G414" s="76"/>
      <c r="H414" s="76"/>
      <c r="I414" s="76"/>
      <c r="J414" s="78"/>
      <c r="K414" s="78"/>
      <c r="L414" s="35"/>
      <c r="M414" s="79"/>
      <c r="N414" s="80"/>
      <c r="O414" s="81"/>
      <c r="P414" s="72"/>
    </row>
    <row r="415" spans="2:16" x14ac:dyDescent="0.2">
      <c r="B415" s="76"/>
      <c r="C415" s="76"/>
      <c r="D415" s="76"/>
      <c r="E415" s="77"/>
      <c r="F415" s="76"/>
      <c r="G415" s="76"/>
      <c r="H415" s="76"/>
      <c r="I415" s="76"/>
      <c r="J415" s="78"/>
      <c r="K415" s="78"/>
      <c r="L415" s="35"/>
      <c r="M415" s="79"/>
      <c r="N415" s="80"/>
      <c r="O415" s="81"/>
      <c r="P415" s="72"/>
    </row>
    <row r="416" spans="2:16" x14ac:dyDescent="0.2">
      <c r="B416" s="76"/>
      <c r="C416" s="76"/>
      <c r="D416" s="76"/>
      <c r="E416" s="77"/>
      <c r="F416" s="76"/>
      <c r="G416" s="76"/>
      <c r="H416" s="76"/>
      <c r="I416" s="76"/>
      <c r="J416" s="78"/>
      <c r="K416" s="78"/>
      <c r="L416" s="35"/>
      <c r="M416" s="79"/>
      <c r="N416" s="80"/>
      <c r="O416" s="81"/>
      <c r="P416" s="72"/>
    </row>
    <row r="417" spans="2:16" x14ac:dyDescent="0.2">
      <c r="B417" s="76"/>
      <c r="C417" s="76"/>
      <c r="D417" s="76"/>
      <c r="E417" s="77"/>
      <c r="F417" s="76"/>
      <c r="G417" s="76"/>
      <c r="H417" s="76"/>
      <c r="I417" s="76"/>
      <c r="J417" s="78"/>
      <c r="K417" s="78"/>
      <c r="L417" s="35"/>
      <c r="M417" s="79"/>
      <c r="N417" s="80"/>
      <c r="O417" s="81"/>
      <c r="P417" s="72"/>
    </row>
    <row r="418" spans="2:16" x14ac:dyDescent="0.2">
      <c r="B418" s="76"/>
      <c r="C418" s="76"/>
      <c r="D418" s="76"/>
      <c r="E418" s="77"/>
      <c r="F418" s="76"/>
      <c r="G418" s="76"/>
      <c r="H418" s="76"/>
      <c r="I418" s="76"/>
      <c r="J418" s="78"/>
      <c r="K418" s="78"/>
      <c r="L418" s="35"/>
      <c r="M418" s="79"/>
      <c r="N418" s="80"/>
      <c r="O418" s="81"/>
      <c r="P418" s="72"/>
    </row>
    <row r="419" spans="2:16" x14ac:dyDescent="0.2">
      <c r="B419" s="76"/>
      <c r="C419" s="76"/>
      <c r="D419" s="76"/>
      <c r="E419" s="77"/>
      <c r="F419" s="76"/>
      <c r="G419" s="76"/>
      <c r="H419" s="76"/>
      <c r="I419" s="76"/>
      <c r="J419" s="78"/>
      <c r="K419" s="78"/>
      <c r="L419" s="35"/>
      <c r="M419" s="79"/>
      <c r="N419" s="80"/>
      <c r="O419" s="81"/>
      <c r="P419" s="72"/>
    </row>
    <row r="420" spans="2:16" x14ac:dyDescent="0.2">
      <c r="B420" s="76"/>
      <c r="C420" s="76"/>
      <c r="D420" s="76"/>
      <c r="E420" s="77"/>
      <c r="F420" s="76"/>
      <c r="G420" s="76"/>
      <c r="H420" s="76"/>
      <c r="I420" s="76"/>
      <c r="J420" s="78"/>
      <c r="K420" s="78"/>
      <c r="L420" s="35"/>
      <c r="M420" s="79"/>
      <c r="N420" s="80"/>
      <c r="O420" s="81"/>
      <c r="P420" s="72"/>
    </row>
    <row r="421" spans="2:16" x14ac:dyDescent="0.2">
      <c r="B421" s="76"/>
      <c r="C421" s="76"/>
      <c r="D421" s="76"/>
      <c r="E421" s="77"/>
      <c r="F421" s="76"/>
      <c r="G421" s="76"/>
      <c r="H421" s="76"/>
      <c r="I421" s="76"/>
      <c r="J421" s="78"/>
      <c r="K421" s="78"/>
      <c r="L421" s="35"/>
      <c r="M421" s="79"/>
      <c r="N421" s="80"/>
      <c r="O421" s="81"/>
      <c r="P421" s="72"/>
    </row>
    <row r="422" spans="2:16" x14ac:dyDescent="0.2">
      <c r="B422" s="76"/>
      <c r="C422" s="76"/>
      <c r="D422" s="76"/>
      <c r="E422" s="77"/>
      <c r="F422" s="76"/>
      <c r="G422" s="76"/>
      <c r="H422" s="76"/>
      <c r="I422" s="76"/>
      <c r="J422" s="78"/>
      <c r="K422" s="78"/>
      <c r="L422" s="35"/>
      <c r="M422" s="79"/>
      <c r="N422" s="80"/>
      <c r="O422" s="81"/>
      <c r="P422" s="72"/>
    </row>
    <row r="423" spans="2:16" x14ac:dyDescent="0.2">
      <c r="B423" s="76"/>
      <c r="C423" s="76"/>
      <c r="D423" s="76"/>
      <c r="E423" s="77"/>
      <c r="F423" s="76"/>
      <c r="G423" s="76"/>
      <c r="H423" s="76"/>
      <c r="I423" s="76"/>
      <c r="J423" s="78"/>
      <c r="K423" s="78"/>
      <c r="L423" s="35"/>
      <c r="M423" s="79"/>
      <c r="N423" s="80"/>
      <c r="O423" s="81"/>
      <c r="P423" s="72"/>
    </row>
    <row r="424" spans="2:16" x14ac:dyDescent="0.2">
      <c r="B424" s="76"/>
      <c r="C424" s="76"/>
      <c r="D424" s="76"/>
      <c r="E424" s="77"/>
      <c r="F424" s="76"/>
      <c r="G424" s="76"/>
      <c r="H424" s="76"/>
      <c r="I424" s="76"/>
      <c r="J424" s="78"/>
      <c r="K424" s="78"/>
      <c r="L424" s="35"/>
      <c r="M424" s="79"/>
      <c r="N424" s="80"/>
      <c r="O424" s="81"/>
      <c r="P424" s="72"/>
    </row>
    <row r="425" spans="2:16" x14ac:dyDescent="0.2">
      <c r="B425" s="76"/>
      <c r="C425" s="76"/>
      <c r="D425" s="76"/>
      <c r="E425" s="77"/>
      <c r="F425" s="76"/>
      <c r="G425" s="76"/>
      <c r="H425" s="76"/>
      <c r="I425" s="76"/>
      <c r="J425" s="78"/>
      <c r="K425" s="78"/>
      <c r="L425" s="35"/>
      <c r="M425" s="79"/>
      <c r="N425" s="80"/>
      <c r="O425" s="81"/>
      <c r="P425" s="72"/>
    </row>
    <row r="426" spans="2:16" x14ac:dyDescent="0.2">
      <c r="B426" s="76"/>
      <c r="C426" s="76"/>
      <c r="D426" s="76"/>
      <c r="E426" s="77"/>
      <c r="F426" s="76"/>
      <c r="G426" s="76"/>
      <c r="H426" s="76"/>
      <c r="I426" s="76"/>
      <c r="J426" s="78"/>
      <c r="K426" s="78"/>
      <c r="L426" s="35"/>
      <c r="M426" s="79"/>
      <c r="N426" s="80"/>
      <c r="O426" s="81"/>
      <c r="P426" s="72"/>
    </row>
    <row r="427" spans="2:16" x14ac:dyDescent="0.2">
      <c r="B427" s="76"/>
      <c r="C427" s="76"/>
      <c r="D427" s="76"/>
      <c r="E427" s="77"/>
      <c r="F427" s="76"/>
      <c r="G427" s="76"/>
      <c r="H427" s="76"/>
      <c r="I427" s="76"/>
      <c r="J427" s="78"/>
      <c r="K427" s="78"/>
      <c r="L427" s="35"/>
      <c r="M427" s="79"/>
      <c r="N427" s="80"/>
      <c r="O427" s="81"/>
      <c r="P427" s="72"/>
    </row>
    <row r="428" spans="2:16" x14ac:dyDescent="0.2">
      <c r="B428" s="76"/>
      <c r="C428" s="76"/>
      <c r="D428" s="76"/>
      <c r="E428" s="77"/>
      <c r="F428" s="76"/>
      <c r="G428" s="76"/>
      <c r="H428" s="76"/>
      <c r="I428" s="76"/>
      <c r="J428" s="78"/>
      <c r="K428" s="78"/>
      <c r="L428" s="35"/>
      <c r="M428" s="79"/>
      <c r="N428" s="80"/>
      <c r="O428" s="81"/>
      <c r="P428" s="72"/>
    </row>
    <row r="429" spans="2:16" x14ac:dyDescent="0.2">
      <c r="B429" s="76"/>
      <c r="C429" s="76"/>
      <c r="D429" s="76"/>
      <c r="E429" s="77"/>
      <c r="F429" s="76"/>
      <c r="G429" s="76"/>
      <c r="H429" s="76"/>
      <c r="I429" s="76"/>
      <c r="J429" s="78"/>
      <c r="K429" s="78"/>
      <c r="L429" s="35"/>
      <c r="M429" s="79"/>
      <c r="N429" s="80"/>
      <c r="O429" s="81"/>
      <c r="P429" s="72"/>
    </row>
    <row r="430" spans="2:16" x14ac:dyDescent="0.2">
      <c r="B430" s="76"/>
      <c r="C430" s="76"/>
      <c r="D430" s="76"/>
      <c r="E430" s="77"/>
      <c r="F430" s="76"/>
      <c r="G430" s="76"/>
      <c r="H430" s="76"/>
      <c r="I430" s="76"/>
      <c r="J430" s="78"/>
      <c r="K430" s="78"/>
      <c r="L430" s="35"/>
      <c r="M430" s="79"/>
      <c r="N430" s="80"/>
      <c r="O430" s="81"/>
      <c r="P430" s="72"/>
    </row>
    <row r="431" spans="2:16" x14ac:dyDescent="0.2">
      <c r="B431" s="76"/>
      <c r="C431" s="76"/>
      <c r="D431" s="76"/>
      <c r="E431" s="77"/>
      <c r="F431" s="76"/>
      <c r="G431" s="76"/>
      <c r="H431" s="76"/>
      <c r="I431" s="76"/>
      <c r="J431" s="78"/>
      <c r="K431" s="78"/>
      <c r="L431" s="35"/>
      <c r="M431" s="79"/>
      <c r="N431" s="80"/>
      <c r="O431" s="81"/>
      <c r="P431" s="72"/>
    </row>
    <row r="432" spans="2:16" x14ac:dyDescent="0.2">
      <c r="B432" s="76"/>
      <c r="C432" s="76"/>
      <c r="D432" s="76"/>
      <c r="E432" s="77"/>
      <c r="F432" s="76"/>
      <c r="G432" s="76"/>
      <c r="H432" s="76"/>
      <c r="I432" s="76"/>
      <c r="J432" s="78"/>
      <c r="K432" s="78"/>
      <c r="L432" s="35"/>
      <c r="M432" s="79"/>
      <c r="N432" s="80"/>
      <c r="O432" s="81"/>
      <c r="P432" s="72"/>
    </row>
    <row r="433" spans="2:16" x14ac:dyDescent="0.2">
      <c r="B433" s="76"/>
      <c r="C433" s="76"/>
      <c r="D433" s="76"/>
      <c r="E433" s="77"/>
      <c r="F433" s="76"/>
      <c r="G433" s="76"/>
      <c r="H433" s="76"/>
      <c r="I433" s="76"/>
      <c r="J433" s="78"/>
      <c r="K433" s="78"/>
      <c r="L433" s="35"/>
      <c r="M433" s="79"/>
      <c r="N433" s="80"/>
      <c r="O433" s="81"/>
      <c r="P433" s="72"/>
    </row>
    <row r="434" spans="2:16" x14ac:dyDescent="0.2">
      <c r="B434" s="76"/>
      <c r="C434" s="76"/>
      <c r="D434" s="76"/>
      <c r="E434" s="77"/>
      <c r="F434" s="76"/>
      <c r="G434" s="76"/>
      <c r="H434" s="76"/>
      <c r="I434" s="76"/>
      <c r="J434" s="78"/>
      <c r="K434" s="78"/>
      <c r="L434" s="35"/>
      <c r="M434" s="79"/>
      <c r="N434" s="80"/>
      <c r="O434" s="81"/>
      <c r="P434" s="72"/>
    </row>
    <row r="435" spans="2:16" x14ac:dyDescent="0.2">
      <c r="B435" s="76"/>
      <c r="C435" s="76"/>
      <c r="D435" s="76"/>
      <c r="E435" s="77"/>
      <c r="F435" s="76"/>
      <c r="G435" s="76"/>
      <c r="H435" s="76"/>
      <c r="I435" s="76"/>
      <c r="J435" s="78"/>
      <c r="K435" s="78"/>
      <c r="L435" s="35"/>
      <c r="M435" s="79"/>
      <c r="N435" s="80"/>
      <c r="O435" s="81"/>
      <c r="P435" s="72"/>
    </row>
    <row r="436" spans="2:16" x14ac:dyDescent="0.2">
      <c r="B436" s="76"/>
      <c r="C436" s="76"/>
      <c r="D436" s="76"/>
      <c r="E436" s="77"/>
      <c r="F436" s="76"/>
      <c r="G436" s="76"/>
      <c r="H436" s="76"/>
      <c r="I436" s="76"/>
      <c r="J436" s="78"/>
      <c r="K436" s="78"/>
      <c r="L436" s="35"/>
      <c r="M436" s="79"/>
      <c r="N436" s="80"/>
      <c r="O436" s="81"/>
      <c r="P436" s="72"/>
    </row>
    <row r="437" spans="2:16" x14ac:dyDescent="0.2">
      <c r="B437" s="76"/>
      <c r="C437" s="76"/>
      <c r="D437" s="76"/>
      <c r="E437" s="77"/>
      <c r="F437" s="76"/>
      <c r="G437" s="76"/>
      <c r="H437" s="76"/>
      <c r="I437" s="76"/>
      <c r="J437" s="78"/>
      <c r="K437" s="78"/>
      <c r="L437" s="35"/>
      <c r="M437" s="79"/>
      <c r="N437" s="80"/>
      <c r="O437" s="81"/>
      <c r="P437" s="72"/>
    </row>
    <row r="438" spans="2:16" x14ac:dyDescent="0.2">
      <c r="B438" s="76"/>
      <c r="C438" s="76"/>
      <c r="D438" s="76"/>
      <c r="E438" s="77"/>
      <c r="F438" s="76"/>
      <c r="G438" s="76"/>
      <c r="H438" s="76"/>
      <c r="I438" s="76"/>
      <c r="J438" s="78"/>
      <c r="K438" s="78"/>
      <c r="L438" s="35"/>
      <c r="M438" s="79"/>
      <c r="N438" s="80"/>
      <c r="O438" s="81"/>
      <c r="P438" s="72"/>
    </row>
    <row r="439" spans="2:16" x14ac:dyDescent="0.2">
      <c r="B439" s="76"/>
      <c r="C439" s="76"/>
      <c r="D439" s="76"/>
      <c r="E439" s="77"/>
      <c r="F439" s="76"/>
      <c r="G439" s="76"/>
      <c r="H439" s="76"/>
      <c r="I439" s="76"/>
      <c r="J439" s="78"/>
      <c r="K439" s="78"/>
      <c r="L439" s="35"/>
      <c r="M439" s="79"/>
      <c r="N439" s="80"/>
      <c r="O439" s="81"/>
      <c r="P439" s="72"/>
    </row>
    <row r="440" spans="2:16" x14ac:dyDescent="0.2">
      <c r="B440" s="76"/>
      <c r="C440" s="76"/>
      <c r="D440" s="76"/>
      <c r="E440" s="77"/>
      <c r="F440" s="76"/>
      <c r="G440" s="76"/>
      <c r="H440" s="76"/>
      <c r="I440" s="76"/>
      <c r="J440" s="78"/>
      <c r="K440" s="78"/>
      <c r="L440" s="35"/>
      <c r="M440" s="79"/>
      <c r="N440" s="80"/>
      <c r="O440" s="81"/>
      <c r="P440" s="72"/>
    </row>
    <row r="441" spans="2:16" x14ac:dyDescent="0.2">
      <c r="B441" s="76"/>
      <c r="C441" s="76"/>
      <c r="D441" s="76"/>
      <c r="E441" s="77"/>
      <c r="F441" s="76"/>
      <c r="G441" s="76"/>
      <c r="H441" s="76"/>
      <c r="I441" s="76"/>
      <c r="J441" s="78"/>
      <c r="K441" s="78"/>
      <c r="L441" s="35"/>
      <c r="M441" s="79"/>
      <c r="N441" s="80"/>
      <c r="O441" s="81"/>
      <c r="P441" s="72"/>
    </row>
    <row r="442" spans="2:16" x14ac:dyDescent="0.2">
      <c r="B442" s="76"/>
      <c r="C442" s="76"/>
      <c r="D442" s="76"/>
      <c r="E442" s="77"/>
      <c r="F442" s="76"/>
      <c r="G442" s="76"/>
      <c r="H442" s="76"/>
      <c r="I442" s="76"/>
      <c r="J442" s="78"/>
      <c r="K442" s="78"/>
      <c r="L442" s="35"/>
      <c r="M442" s="79"/>
      <c r="N442" s="80"/>
      <c r="O442" s="81"/>
      <c r="P442" s="72"/>
    </row>
    <row r="443" spans="2:16" x14ac:dyDescent="0.2">
      <c r="B443" s="76"/>
      <c r="C443" s="76"/>
      <c r="D443" s="76"/>
      <c r="E443" s="77"/>
      <c r="F443" s="76"/>
      <c r="G443" s="76"/>
      <c r="H443" s="76"/>
      <c r="I443" s="76"/>
      <c r="J443" s="78"/>
      <c r="K443" s="78"/>
      <c r="L443" s="35"/>
      <c r="M443" s="79"/>
      <c r="N443" s="80"/>
      <c r="O443" s="81"/>
      <c r="P443" s="72"/>
    </row>
    <row r="444" spans="2:16" x14ac:dyDescent="0.2">
      <c r="B444" s="76"/>
      <c r="C444" s="76"/>
      <c r="D444" s="76"/>
      <c r="E444" s="77"/>
      <c r="F444" s="76"/>
      <c r="G444" s="76"/>
      <c r="H444" s="76"/>
      <c r="I444" s="76"/>
      <c r="J444" s="78"/>
      <c r="K444" s="78"/>
      <c r="L444" s="35"/>
      <c r="M444" s="79"/>
      <c r="N444" s="80"/>
      <c r="O444" s="81"/>
      <c r="P444" s="72"/>
    </row>
    <row r="445" spans="2:16" x14ac:dyDescent="0.2">
      <c r="B445" s="76"/>
      <c r="C445" s="76"/>
      <c r="D445" s="76"/>
      <c r="E445" s="77"/>
      <c r="F445" s="76"/>
      <c r="G445" s="76"/>
      <c r="H445" s="76"/>
      <c r="I445" s="76"/>
      <c r="J445" s="78"/>
      <c r="K445" s="78"/>
      <c r="L445" s="35"/>
      <c r="M445" s="79"/>
      <c r="N445" s="80"/>
      <c r="O445" s="81"/>
      <c r="P445" s="72"/>
    </row>
    <row r="446" spans="2:16" x14ac:dyDescent="0.2">
      <c r="B446" s="76"/>
      <c r="C446" s="76"/>
      <c r="D446" s="76"/>
      <c r="E446" s="77"/>
      <c r="F446" s="76"/>
      <c r="G446" s="76"/>
      <c r="H446" s="76"/>
      <c r="I446" s="76"/>
      <c r="J446" s="78"/>
      <c r="K446" s="78"/>
      <c r="L446" s="35"/>
      <c r="M446" s="79"/>
      <c r="N446" s="80"/>
      <c r="O446" s="81"/>
      <c r="P446" s="72"/>
    </row>
    <row r="447" spans="2:16" x14ac:dyDescent="0.2">
      <c r="B447" s="76"/>
      <c r="C447" s="76"/>
      <c r="D447" s="76"/>
      <c r="E447" s="77"/>
      <c r="F447" s="76"/>
      <c r="G447" s="76"/>
      <c r="H447" s="76"/>
      <c r="I447" s="76"/>
      <c r="J447" s="78"/>
      <c r="K447" s="78"/>
      <c r="L447" s="35"/>
      <c r="M447" s="79"/>
      <c r="N447" s="80"/>
      <c r="O447" s="81"/>
      <c r="P447" s="72"/>
    </row>
    <row r="448" spans="2:16" x14ac:dyDescent="0.2">
      <c r="B448" s="76"/>
      <c r="C448" s="76"/>
      <c r="D448" s="76"/>
      <c r="E448" s="77"/>
      <c r="F448" s="76"/>
      <c r="G448" s="76"/>
      <c r="H448" s="76"/>
      <c r="I448" s="76"/>
      <c r="J448" s="78"/>
      <c r="K448" s="78"/>
      <c r="L448" s="35"/>
      <c r="M448" s="79"/>
      <c r="N448" s="80"/>
      <c r="O448" s="81"/>
      <c r="P448" s="72"/>
    </row>
    <row r="449" spans="2:16" x14ac:dyDescent="0.2">
      <c r="B449" s="76"/>
      <c r="C449" s="76"/>
      <c r="D449" s="76"/>
      <c r="E449" s="77"/>
      <c r="F449" s="76"/>
      <c r="G449" s="76"/>
      <c r="H449" s="76"/>
      <c r="I449" s="76"/>
      <c r="J449" s="78"/>
      <c r="K449" s="78"/>
      <c r="L449" s="35"/>
      <c r="M449" s="79"/>
      <c r="N449" s="80"/>
      <c r="O449" s="81"/>
      <c r="P449" s="72"/>
    </row>
    <row r="450" spans="2:16" x14ac:dyDescent="0.2">
      <c r="B450" s="76"/>
      <c r="C450" s="76"/>
      <c r="D450" s="76"/>
      <c r="E450" s="77"/>
      <c r="F450" s="76"/>
      <c r="G450" s="76"/>
      <c r="H450" s="76"/>
      <c r="I450" s="76"/>
      <c r="J450" s="78"/>
      <c r="K450" s="78"/>
      <c r="L450" s="35"/>
      <c r="M450" s="79"/>
      <c r="N450" s="80"/>
      <c r="O450" s="81"/>
      <c r="P450" s="72"/>
    </row>
    <row r="451" spans="2:16" x14ac:dyDescent="0.2">
      <c r="B451" s="76"/>
      <c r="C451" s="76"/>
      <c r="D451" s="76"/>
      <c r="E451" s="77"/>
      <c r="F451" s="76"/>
      <c r="G451" s="76"/>
      <c r="H451" s="76"/>
      <c r="I451" s="76"/>
      <c r="J451" s="78"/>
      <c r="K451" s="78"/>
      <c r="L451" s="35"/>
      <c r="M451" s="79"/>
      <c r="N451" s="80"/>
      <c r="O451" s="81"/>
      <c r="P451" s="72"/>
    </row>
    <row r="452" spans="2:16" x14ac:dyDescent="0.2">
      <c r="B452" s="76"/>
      <c r="C452" s="76"/>
      <c r="D452" s="76"/>
      <c r="E452" s="77"/>
      <c r="F452" s="76"/>
      <c r="G452" s="76"/>
      <c r="H452" s="76"/>
      <c r="I452" s="76"/>
      <c r="J452" s="78"/>
      <c r="K452" s="78"/>
      <c r="L452" s="35"/>
      <c r="M452" s="79"/>
      <c r="N452" s="80"/>
      <c r="O452" s="81"/>
      <c r="P452" s="72"/>
    </row>
    <row r="453" spans="2:16" x14ac:dyDescent="0.2">
      <c r="B453" s="76"/>
      <c r="C453" s="76"/>
      <c r="D453" s="76"/>
      <c r="E453" s="77"/>
      <c r="F453" s="76"/>
      <c r="G453" s="76"/>
      <c r="H453" s="76"/>
      <c r="I453" s="76"/>
      <c r="J453" s="78"/>
      <c r="K453" s="78"/>
      <c r="L453" s="35"/>
      <c r="M453" s="79"/>
      <c r="N453" s="80"/>
      <c r="O453" s="81"/>
      <c r="P453" s="72"/>
    </row>
    <row r="454" spans="2:16" x14ac:dyDescent="0.2">
      <c r="B454" s="76"/>
      <c r="C454" s="76"/>
      <c r="D454" s="76"/>
      <c r="E454" s="77"/>
      <c r="F454" s="76"/>
      <c r="G454" s="76"/>
      <c r="H454" s="76"/>
      <c r="I454" s="76"/>
      <c r="J454" s="78"/>
      <c r="K454" s="78"/>
      <c r="L454" s="35"/>
      <c r="M454" s="79"/>
      <c r="N454" s="80"/>
      <c r="O454" s="81"/>
      <c r="P454" s="72"/>
    </row>
    <row r="455" spans="2:16" x14ac:dyDescent="0.2">
      <c r="B455" s="76"/>
      <c r="C455" s="76"/>
      <c r="D455" s="76"/>
      <c r="E455" s="77"/>
      <c r="F455" s="76"/>
      <c r="G455" s="76"/>
      <c r="H455" s="76"/>
      <c r="I455" s="76"/>
      <c r="J455" s="78"/>
      <c r="K455" s="78"/>
      <c r="L455" s="35"/>
      <c r="M455" s="79"/>
      <c r="N455" s="80"/>
      <c r="O455" s="81"/>
      <c r="P455" s="72"/>
    </row>
    <row r="456" spans="2:16" x14ac:dyDescent="0.2">
      <c r="B456" s="76"/>
      <c r="C456" s="76"/>
      <c r="D456" s="76"/>
      <c r="E456" s="77"/>
      <c r="F456" s="76"/>
      <c r="G456" s="76"/>
      <c r="H456" s="76"/>
      <c r="I456" s="76"/>
      <c r="J456" s="78"/>
      <c r="K456" s="78"/>
      <c r="L456" s="35"/>
      <c r="M456" s="79"/>
      <c r="N456" s="80"/>
      <c r="O456" s="81"/>
      <c r="P456" s="72"/>
    </row>
    <row r="457" spans="2:16" x14ac:dyDescent="0.2">
      <c r="B457" s="76"/>
      <c r="C457" s="76"/>
      <c r="D457" s="76"/>
      <c r="E457" s="77"/>
      <c r="F457" s="76"/>
      <c r="G457" s="76"/>
      <c r="H457" s="76"/>
      <c r="I457" s="76"/>
      <c r="J457" s="78"/>
      <c r="K457" s="78"/>
      <c r="L457" s="35"/>
      <c r="M457" s="79"/>
      <c r="N457" s="80"/>
      <c r="O457" s="81"/>
      <c r="P457" s="72"/>
    </row>
    <row r="458" spans="2:16" x14ac:dyDescent="0.2">
      <c r="B458" s="76"/>
      <c r="C458" s="76"/>
      <c r="D458" s="76"/>
      <c r="E458" s="77"/>
      <c r="F458" s="76"/>
      <c r="G458" s="76"/>
      <c r="H458" s="76"/>
      <c r="I458" s="76"/>
      <c r="J458" s="78"/>
      <c r="K458" s="78"/>
      <c r="L458" s="35"/>
      <c r="M458" s="79"/>
      <c r="N458" s="80"/>
      <c r="O458" s="81"/>
      <c r="P458" s="72"/>
    </row>
    <row r="459" spans="2:16" x14ac:dyDescent="0.2">
      <c r="B459" s="76"/>
      <c r="C459" s="76"/>
      <c r="D459" s="76"/>
      <c r="E459" s="77"/>
      <c r="F459" s="76"/>
      <c r="G459" s="76"/>
      <c r="H459" s="76"/>
      <c r="I459" s="76"/>
      <c r="J459" s="78"/>
      <c r="K459" s="78"/>
      <c r="L459" s="35"/>
      <c r="M459" s="79"/>
      <c r="N459" s="80"/>
      <c r="O459" s="81"/>
      <c r="P459" s="72"/>
    </row>
    <row r="460" spans="2:16" x14ac:dyDescent="0.2">
      <c r="B460" s="76"/>
      <c r="C460" s="76"/>
      <c r="D460" s="76"/>
      <c r="E460" s="77"/>
      <c r="F460" s="76"/>
      <c r="G460" s="76"/>
      <c r="H460" s="76"/>
      <c r="I460" s="76"/>
      <c r="J460" s="78"/>
      <c r="K460" s="78"/>
      <c r="L460" s="35"/>
      <c r="M460" s="79"/>
      <c r="N460" s="80"/>
      <c r="O460" s="81"/>
      <c r="P460" s="72"/>
    </row>
    <row r="461" spans="2:16" x14ac:dyDescent="0.2">
      <c r="B461" s="76"/>
      <c r="C461" s="76"/>
      <c r="D461" s="76"/>
      <c r="E461" s="77"/>
      <c r="F461" s="76"/>
      <c r="G461" s="76"/>
      <c r="H461" s="76"/>
      <c r="I461" s="76"/>
      <c r="J461" s="78"/>
      <c r="K461" s="78"/>
      <c r="L461" s="35"/>
      <c r="M461" s="79"/>
      <c r="N461" s="80"/>
      <c r="O461" s="81"/>
      <c r="P461" s="72"/>
    </row>
    <row r="462" spans="2:16" x14ac:dyDescent="0.2">
      <c r="B462" s="76"/>
      <c r="C462" s="76"/>
      <c r="D462" s="76"/>
      <c r="E462" s="77"/>
      <c r="F462" s="76"/>
      <c r="G462" s="76"/>
      <c r="H462" s="76"/>
      <c r="I462" s="76"/>
      <c r="J462" s="78"/>
      <c r="K462" s="78"/>
      <c r="L462" s="35"/>
      <c r="M462" s="79"/>
      <c r="N462" s="80"/>
      <c r="O462" s="81"/>
      <c r="P462" s="72"/>
    </row>
    <row r="463" spans="2:16" x14ac:dyDescent="0.2">
      <c r="B463" s="76"/>
      <c r="C463" s="76"/>
      <c r="D463" s="76"/>
      <c r="E463" s="77"/>
      <c r="F463" s="76"/>
      <c r="G463" s="76"/>
      <c r="H463" s="76"/>
      <c r="I463" s="76"/>
      <c r="J463" s="78"/>
      <c r="K463" s="78"/>
      <c r="L463" s="35"/>
      <c r="M463" s="79"/>
      <c r="N463" s="80"/>
      <c r="O463" s="81"/>
      <c r="P463" s="72"/>
    </row>
    <row r="464" spans="2:16" x14ac:dyDescent="0.2">
      <c r="B464" s="76"/>
      <c r="C464" s="76"/>
      <c r="D464" s="76"/>
      <c r="E464" s="77"/>
      <c r="F464" s="76"/>
      <c r="G464" s="76"/>
      <c r="H464" s="76"/>
      <c r="I464" s="76"/>
      <c r="J464" s="78"/>
      <c r="K464" s="78"/>
      <c r="L464" s="35"/>
      <c r="M464" s="79"/>
      <c r="N464" s="80"/>
      <c r="O464" s="81"/>
      <c r="P464" s="72"/>
    </row>
    <row r="465" spans="2:16" x14ac:dyDescent="0.2">
      <c r="B465" s="76"/>
      <c r="C465" s="76"/>
      <c r="D465" s="76"/>
      <c r="E465" s="77"/>
      <c r="F465" s="76"/>
      <c r="G465" s="76"/>
      <c r="H465" s="76"/>
      <c r="I465" s="76"/>
      <c r="J465" s="78"/>
      <c r="K465" s="78"/>
      <c r="L465" s="35"/>
      <c r="M465" s="79"/>
      <c r="N465" s="80"/>
      <c r="O465" s="81"/>
      <c r="P465" s="72"/>
    </row>
    <row r="466" spans="2:16" x14ac:dyDescent="0.2">
      <c r="B466" s="76"/>
      <c r="C466" s="76"/>
      <c r="D466" s="76"/>
      <c r="E466" s="77"/>
      <c r="F466" s="76"/>
      <c r="G466" s="76"/>
      <c r="H466" s="76"/>
      <c r="I466" s="76"/>
      <c r="J466" s="78"/>
      <c r="K466" s="78"/>
      <c r="L466" s="35"/>
      <c r="M466" s="79"/>
      <c r="N466" s="80"/>
      <c r="O466" s="81"/>
      <c r="P466" s="72"/>
    </row>
    <row r="467" spans="2:16" x14ac:dyDescent="0.2">
      <c r="B467" s="76"/>
      <c r="C467" s="76"/>
      <c r="D467" s="76"/>
      <c r="E467" s="77"/>
      <c r="F467" s="76"/>
      <c r="G467" s="76"/>
      <c r="H467" s="76"/>
      <c r="I467" s="76"/>
      <c r="J467" s="78"/>
      <c r="K467" s="78"/>
      <c r="L467" s="35"/>
      <c r="M467" s="79"/>
      <c r="N467" s="80"/>
      <c r="O467" s="81"/>
      <c r="P467" s="72"/>
    </row>
    <row r="468" spans="2:16" x14ac:dyDescent="0.2">
      <c r="B468" s="76"/>
      <c r="C468" s="76"/>
      <c r="D468" s="76"/>
      <c r="E468" s="77"/>
      <c r="F468" s="76"/>
      <c r="G468" s="76"/>
      <c r="H468" s="76"/>
      <c r="I468" s="76"/>
      <c r="J468" s="78"/>
      <c r="K468" s="78"/>
      <c r="L468" s="35"/>
      <c r="M468" s="79"/>
      <c r="N468" s="80"/>
      <c r="O468" s="81"/>
      <c r="P468" s="72"/>
    </row>
    <row r="469" spans="2:16" x14ac:dyDescent="0.2">
      <c r="B469" s="76"/>
      <c r="C469" s="76"/>
      <c r="D469" s="76"/>
      <c r="E469" s="77"/>
      <c r="F469" s="76"/>
      <c r="G469" s="76"/>
      <c r="H469" s="76"/>
      <c r="I469" s="76"/>
      <c r="J469" s="78"/>
      <c r="K469" s="78"/>
      <c r="L469" s="35"/>
      <c r="M469" s="79"/>
      <c r="N469" s="80"/>
      <c r="O469" s="81"/>
      <c r="P469" s="72"/>
    </row>
    <row r="470" spans="2:16" x14ac:dyDescent="0.2">
      <c r="B470" s="76"/>
      <c r="C470" s="76"/>
      <c r="D470" s="76"/>
      <c r="E470" s="77"/>
      <c r="F470" s="76"/>
      <c r="G470" s="76"/>
      <c r="H470" s="76"/>
      <c r="I470" s="76"/>
      <c r="J470" s="78"/>
      <c r="K470" s="78"/>
      <c r="L470" s="35"/>
      <c r="M470" s="79"/>
      <c r="N470" s="80"/>
      <c r="O470" s="81"/>
      <c r="P470" s="72"/>
    </row>
    <row r="471" spans="2:16" x14ac:dyDescent="0.2">
      <c r="B471" s="76"/>
      <c r="C471" s="76"/>
      <c r="D471" s="76"/>
      <c r="E471" s="77"/>
      <c r="F471" s="76"/>
      <c r="G471" s="76"/>
      <c r="H471" s="76"/>
      <c r="I471" s="76"/>
      <c r="J471" s="78"/>
      <c r="K471" s="78"/>
      <c r="L471" s="35"/>
      <c r="M471" s="79"/>
      <c r="N471" s="80"/>
      <c r="O471" s="81"/>
      <c r="P471" s="72"/>
    </row>
    <row r="472" spans="2:16" x14ac:dyDescent="0.2">
      <c r="B472" s="76"/>
      <c r="C472" s="76"/>
      <c r="D472" s="76"/>
      <c r="E472" s="77"/>
      <c r="F472" s="76"/>
      <c r="G472" s="76"/>
      <c r="H472" s="76"/>
      <c r="I472" s="76"/>
      <c r="J472" s="78"/>
      <c r="K472" s="78"/>
      <c r="L472" s="35"/>
      <c r="M472" s="79"/>
      <c r="N472" s="80"/>
      <c r="O472" s="81"/>
      <c r="P472" s="72"/>
    </row>
    <row r="473" spans="2:16" x14ac:dyDescent="0.2">
      <c r="B473" s="76"/>
      <c r="C473" s="76"/>
      <c r="D473" s="76"/>
      <c r="E473" s="77"/>
      <c r="F473" s="76"/>
      <c r="G473" s="76"/>
      <c r="H473" s="76"/>
      <c r="I473" s="76"/>
      <c r="J473" s="78"/>
      <c r="K473" s="78"/>
      <c r="L473" s="35"/>
      <c r="M473" s="79"/>
      <c r="N473" s="80"/>
      <c r="O473" s="81"/>
      <c r="P473" s="72"/>
    </row>
    <row r="474" spans="2:16" x14ac:dyDescent="0.2">
      <c r="B474" s="76"/>
      <c r="C474" s="76"/>
      <c r="D474" s="76"/>
      <c r="E474" s="77"/>
      <c r="F474" s="76"/>
      <c r="G474" s="76"/>
      <c r="H474" s="76"/>
      <c r="I474" s="76"/>
      <c r="J474" s="78"/>
      <c r="K474" s="78"/>
      <c r="L474" s="35"/>
      <c r="M474" s="79"/>
      <c r="N474" s="80"/>
      <c r="O474" s="81"/>
      <c r="P474" s="72"/>
    </row>
    <row r="475" spans="2:16" x14ac:dyDescent="0.2">
      <c r="B475" s="76"/>
      <c r="C475" s="76"/>
      <c r="D475" s="76"/>
      <c r="E475" s="77"/>
      <c r="F475" s="76"/>
      <c r="G475" s="76"/>
      <c r="H475" s="76"/>
      <c r="I475" s="76"/>
      <c r="J475" s="78"/>
      <c r="K475" s="78"/>
      <c r="L475" s="35"/>
      <c r="M475" s="79"/>
      <c r="N475" s="80"/>
      <c r="O475" s="81"/>
      <c r="P475" s="72"/>
    </row>
    <row r="476" spans="2:16" x14ac:dyDescent="0.2">
      <c r="B476" s="76"/>
      <c r="C476" s="76"/>
      <c r="D476" s="76"/>
      <c r="E476" s="77"/>
      <c r="F476" s="76"/>
      <c r="G476" s="76"/>
      <c r="H476" s="76"/>
      <c r="I476" s="76"/>
      <c r="J476" s="78"/>
      <c r="K476" s="78"/>
      <c r="L476" s="35"/>
      <c r="M476" s="79"/>
      <c r="N476" s="80"/>
      <c r="O476" s="81"/>
      <c r="P476" s="72"/>
    </row>
    <row r="477" spans="2:16" x14ac:dyDescent="0.2">
      <c r="B477" s="76"/>
      <c r="C477" s="76"/>
      <c r="D477" s="76"/>
      <c r="E477" s="77"/>
      <c r="F477" s="76"/>
      <c r="G477" s="76"/>
      <c r="H477" s="76"/>
      <c r="I477" s="76"/>
      <c r="J477" s="78"/>
      <c r="K477" s="78"/>
      <c r="L477" s="35"/>
      <c r="M477" s="79"/>
      <c r="N477" s="80"/>
      <c r="O477" s="81"/>
      <c r="P477" s="72"/>
    </row>
    <row r="478" spans="2:16" x14ac:dyDescent="0.2">
      <c r="B478" s="76"/>
      <c r="C478" s="76"/>
      <c r="D478" s="76"/>
      <c r="E478" s="77"/>
      <c r="F478" s="76"/>
      <c r="G478" s="76"/>
      <c r="H478" s="76"/>
      <c r="I478" s="76"/>
      <c r="J478" s="78"/>
      <c r="K478" s="78"/>
      <c r="L478" s="35"/>
      <c r="M478" s="79"/>
      <c r="N478" s="80"/>
      <c r="O478" s="81"/>
      <c r="P478" s="72"/>
    </row>
    <row r="479" spans="2:16" x14ac:dyDescent="0.2">
      <c r="B479" s="76"/>
      <c r="C479" s="76"/>
      <c r="D479" s="76"/>
      <c r="E479" s="77"/>
      <c r="F479" s="76"/>
      <c r="G479" s="76"/>
      <c r="H479" s="76"/>
      <c r="I479" s="76"/>
      <c r="J479" s="78"/>
      <c r="K479" s="78"/>
      <c r="L479" s="35"/>
      <c r="M479" s="79"/>
      <c r="N479" s="80"/>
      <c r="O479" s="81"/>
      <c r="P479" s="72"/>
    </row>
    <row r="480" spans="2:16" x14ac:dyDescent="0.2">
      <c r="B480" s="76"/>
      <c r="C480" s="76"/>
      <c r="D480" s="76"/>
      <c r="E480" s="77"/>
      <c r="F480" s="76"/>
      <c r="G480" s="76"/>
      <c r="H480" s="76"/>
      <c r="I480" s="76"/>
      <c r="J480" s="78"/>
      <c r="K480" s="78"/>
      <c r="L480" s="35"/>
      <c r="M480" s="79"/>
      <c r="N480" s="80"/>
      <c r="O480" s="81"/>
      <c r="P480" s="72"/>
    </row>
    <row r="481" spans="2:16" x14ac:dyDescent="0.2">
      <c r="B481" s="76"/>
      <c r="C481" s="76"/>
      <c r="D481" s="76"/>
      <c r="E481" s="77"/>
      <c r="F481" s="76"/>
      <c r="G481" s="76"/>
      <c r="H481" s="76"/>
      <c r="I481" s="76"/>
      <c r="J481" s="78"/>
      <c r="K481" s="78"/>
      <c r="L481" s="35"/>
      <c r="M481" s="79"/>
      <c r="N481" s="80"/>
      <c r="O481" s="81"/>
      <c r="P481" s="72"/>
    </row>
    <row r="482" spans="2:16" x14ac:dyDescent="0.2">
      <c r="B482" s="76"/>
      <c r="C482" s="76"/>
      <c r="D482" s="76"/>
      <c r="E482" s="77"/>
      <c r="F482" s="76"/>
      <c r="G482" s="76"/>
      <c r="H482" s="76"/>
      <c r="I482" s="76"/>
      <c r="J482" s="78"/>
      <c r="K482" s="78"/>
      <c r="L482" s="35"/>
      <c r="M482" s="79"/>
      <c r="N482" s="80"/>
      <c r="O482" s="81"/>
      <c r="P482" s="72"/>
    </row>
    <row r="483" spans="2:16" x14ac:dyDescent="0.2">
      <c r="B483" s="76"/>
      <c r="C483" s="76"/>
      <c r="D483" s="76"/>
      <c r="E483" s="77"/>
      <c r="F483" s="76"/>
      <c r="G483" s="76"/>
      <c r="H483" s="76"/>
      <c r="I483" s="76"/>
      <c r="J483" s="78"/>
      <c r="K483" s="78"/>
      <c r="L483" s="35"/>
      <c r="M483" s="79"/>
      <c r="N483" s="80"/>
      <c r="O483" s="81"/>
      <c r="P483" s="72"/>
    </row>
    <row r="484" spans="2:16" x14ac:dyDescent="0.2">
      <c r="B484" s="76"/>
      <c r="C484" s="76"/>
      <c r="D484" s="76"/>
      <c r="E484" s="77"/>
      <c r="F484" s="76"/>
      <c r="G484" s="76"/>
      <c r="H484" s="76"/>
      <c r="I484" s="76"/>
      <c r="J484" s="78"/>
      <c r="K484" s="78"/>
      <c r="L484" s="35"/>
      <c r="M484" s="79"/>
      <c r="N484" s="80"/>
      <c r="O484" s="81"/>
      <c r="P484" s="72"/>
    </row>
    <row r="485" spans="2:16" x14ac:dyDescent="0.2">
      <c r="B485" s="76"/>
      <c r="C485" s="76"/>
      <c r="D485" s="76"/>
      <c r="E485" s="77"/>
      <c r="F485" s="76"/>
      <c r="G485" s="76"/>
      <c r="H485" s="76"/>
      <c r="I485" s="76"/>
      <c r="J485" s="78"/>
      <c r="K485" s="78"/>
      <c r="L485" s="35"/>
      <c r="M485" s="79"/>
      <c r="N485" s="80"/>
      <c r="O485" s="81"/>
      <c r="P485" s="72"/>
    </row>
    <row r="486" spans="2:16" x14ac:dyDescent="0.2">
      <c r="B486" s="76"/>
      <c r="C486" s="76"/>
      <c r="D486" s="76"/>
      <c r="E486" s="77"/>
      <c r="F486" s="76"/>
      <c r="G486" s="76"/>
      <c r="H486" s="76"/>
      <c r="I486" s="76"/>
      <c r="J486" s="78"/>
      <c r="K486" s="78"/>
      <c r="L486" s="35"/>
      <c r="M486" s="79"/>
      <c r="N486" s="80"/>
      <c r="O486" s="81"/>
      <c r="P486" s="72"/>
    </row>
    <row r="487" spans="2:16" x14ac:dyDescent="0.2">
      <c r="B487" s="76"/>
      <c r="C487" s="76"/>
      <c r="D487" s="76"/>
      <c r="E487" s="77"/>
      <c r="F487" s="76"/>
      <c r="G487" s="76"/>
      <c r="H487" s="76"/>
      <c r="I487" s="76"/>
      <c r="J487" s="78"/>
      <c r="K487" s="78"/>
      <c r="L487" s="35"/>
      <c r="M487" s="79"/>
      <c r="N487" s="80"/>
      <c r="O487" s="81"/>
      <c r="P487" s="72"/>
    </row>
    <row r="488" spans="2:16" x14ac:dyDescent="0.2">
      <c r="B488" s="76"/>
      <c r="C488" s="76"/>
      <c r="D488" s="76"/>
      <c r="E488" s="77"/>
      <c r="F488" s="76"/>
      <c r="G488" s="76"/>
      <c r="H488" s="76"/>
      <c r="I488" s="76"/>
      <c r="J488" s="78"/>
      <c r="K488" s="78"/>
      <c r="L488" s="35"/>
      <c r="M488" s="79"/>
      <c r="N488" s="80"/>
      <c r="O488" s="81"/>
      <c r="P488" s="72"/>
    </row>
    <row r="489" spans="2:16" x14ac:dyDescent="0.2">
      <c r="B489" s="76"/>
      <c r="C489" s="76"/>
      <c r="D489" s="76"/>
      <c r="E489" s="77"/>
      <c r="F489" s="76"/>
      <c r="G489" s="76"/>
      <c r="H489" s="76"/>
      <c r="I489" s="76"/>
      <c r="J489" s="78"/>
      <c r="K489" s="78"/>
      <c r="L489" s="35"/>
      <c r="M489" s="79"/>
      <c r="N489" s="80"/>
      <c r="O489" s="81"/>
      <c r="P489" s="72"/>
    </row>
    <row r="490" spans="2:16" x14ac:dyDescent="0.2">
      <c r="B490" s="76"/>
      <c r="C490" s="76"/>
      <c r="D490" s="76"/>
      <c r="E490" s="77"/>
      <c r="F490" s="76"/>
      <c r="G490" s="76"/>
      <c r="H490" s="76"/>
      <c r="I490" s="76"/>
      <c r="J490" s="78"/>
      <c r="K490" s="78"/>
      <c r="L490" s="35"/>
      <c r="M490" s="79"/>
      <c r="N490" s="80"/>
      <c r="O490" s="81"/>
      <c r="P490" s="72"/>
    </row>
    <row r="491" spans="2:16" x14ac:dyDescent="0.2">
      <c r="B491" s="76"/>
      <c r="C491" s="76"/>
      <c r="D491" s="76"/>
      <c r="E491" s="77"/>
      <c r="F491" s="76"/>
      <c r="G491" s="76"/>
      <c r="H491" s="76"/>
      <c r="I491" s="76"/>
      <c r="J491" s="78"/>
      <c r="K491" s="78"/>
      <c r="L491" s="35"/>
      <c r="M491" s="79"/>
      <c r="N491" s="80"/>
      <c r="O491" s="81"/>
      <c r="P491" s="72"/>
    </row>
    <row r="492" spans="2:16" x14ac:dyDescent="0.2">
      <c r="B492" s="76"/>
      <c r="C492" s="76"/>
      <c r="D492" s="76"/>
      <c r="E492" s="77"/>
      <c r="F492" s="76"/>
      <c r="G492" s="76"/>
      <c r="H492" s="76"/>
      <c r="I492" s="76"/>
      <c r="J492" s="78"/>
      <c r="K492" s="78"/>
      <c r="L492" s="35"/>
      <c r="M492" s="79"/>
      <c r="N492" s="80"/>
      <c r="O492" s="81"/>
      <c r="P492" s="72"/>
    </row>
    <row r="493" spans="2:16" x14ac:dyDescent="0.2">
      <c r="B493" s="76"/>
      <c r="C493" s="76"/>
      <c r="D493" s="76"/>
      <c r="E493" s="77"/>
      <c r="F493" s="76"/>
      <c r="G493" s="76"/>
      <c r="H493" s="76"/>
      <c r="I493" s="76"/>
      <c r="J493" s="78"/>
      <c r="K493" s="78"/>
      <c r="L493" s="35"/>
      <c r="M493" s="79"/>
      <c r="N493" s="80"/>
      <c r="O493" s="81"/>
      <c r="P493" s="72"/>
    </row>
    <row r="494" spans="2:16" x14ac:dyDescent="0.2">
      <c r="B494" s="76"/>
      <c r="C494" s="76"/>
      <c r="D494" s="76"/>
      <c r="E494" s="77"/>
      <c r="F494" s="76"/>
      <c r="G494" s="76"/>
      <c r="H494" s="76"/>
      <c r="I494" s="76"/>
      <c r="J494" s="78"/>
      <c r="K494" s="78"/>
      <c r="L494" s="35"/>
      <c r="M494" s="79"/>
      <c r="N494" s="80"/>
      <c r="O494" s="81"/>
      <c r="P494" s="72"/>
    </row>
    <row r="495" spans="2:16" x14ac:dyDescent="0.2">
      <c r="B495" s="76"/>
      <c r="C495" s="76"/>
      <c r="D495" s="76"/>
      <c r="E495" s="77"/>
      <c r="F495" s="76"/>
      <c r="G495" s="76"/>
      <c r="H495" s="76"/>
      <c r="I495" s="76"/>
      <c r="J495" s="78"/>
      <c r="K495" s="78"/>
      <c r="L495" s="35"/>
      <c r="M495" s="79"/>
      <c r="N495" s="80"/>
      <c r="O495" s="81"/>
      <c r="P495" s="72"/>
    </row>
    <row r="496" spans="2:16" x14ac:dyDescent="0.2">
      <c r="B496" s="76"/>
      <c r="C496" s="76"/>
      <c r="D496" s="76"/>
      <c r="E496" s="77"/>
      <c r="F496" s="76"/>
      <c r="G496" s="76"/>
      <c r="H496" s="76"/>
      <c r="I496" s="76"/>
      <c r="J496" s="78"/>
      <c r="K496" s="78"/>
      <c r="L496" s="35"/>
      <c r="M496" s="79"/>
      <c r="N496" s="80"/>
      <c r="O496" s="81"/>
      <c r="P496" s="72"/>
    </row>
    <row r="497" spans="2:16" x14ac:dyDescent="0.2">
      <c r="B497" s="76"/>
      <c r="C497" s="76"/>
      <c r="D497" s="76"/>
      <c r="E497" s="77"/>
      <c r="F497" s="76"/>
      <c r="G497" s="76"/>
      <c r="H497" s="76"/>
      <c r="I497" s="76"/>
      <c r="J497" s="78"/>
      <c r="K497" s="78"/>
      <c r="L497" s="35"/>
      <c r="M497" s="79"/>
      <c r="N497" s="80"/>
      <c r="O497" s="81"/>
      <c r="P497" s="72"/>
    </row>
    <row r="498" spans="2:16" x14ac:dyDescent="0.2">
      <c r="B498" s="76"/>
      <c r="C498" s="76"/>
      <c r="D498" s="76"/>
      <c r="E498" s="77"/>
      <c r="F498" s="76"/>
      <c r="G498" s="76"/>
      <c r="H498" s="76"/>
      <c r="I498" s="76"/>
      <c r="J498" s="78"/>
      <c r="K498" s="78"/>
      <c r="L498" s="35"/>
      <c r="M498" s="79"/>
      <c r="N498" s="80"/>
      <c r="O498" s="81"/>
      <c r="P498" s="72"/>
    </row>
    <row r="499" spans="2:16" x14ac:dyDescent="0.2">
      <c r="B499" s="76"/>
      <c r="C499" s="76"/>
      <c r="D499" s="76"/>
      <c r="E499" s="77"/>
      <c r="F499" s="76"/>
      <c r="G499" s="76"/>
      <c r="H499" s="76"/>
      <c r="I499" s="76"/>
      <c r="J499" s="78"/>
      <c r="K499" s="78"/>
      <c r="L499" s="35"/>
      <c r="M499" s="79"/>
      <c r="N499" s="80"/>
      <c r="O499" s="81"/>
      <c r="P499" s="72"/>
    </row>
    <row r="500" spans="2:16" x14ac:dyDescent="0.2">
      <c r="B500" s="76"/>
      <c r="C500" s="76"/>
      <c r="D500" s="76"/>
      <c r="E500" s="77"/>
      <c r="F500" s="76"/>
      <c r="G500" s="76"/>
      <c r="H500" s="76"/>
      <c r="I500" s="76"/>
      <c r="J500" s="78"/>
      <c r="K500" s="78"/>
      <c r="L500" s="35"/>
      <c r="M500" s="79"/>
      <c r="N500" s="80"/>
      <c r="O500" s="81"/>
      <c r="P500" s="72"/>
    </row>
    <row r="501" spans="2:16" x14ac:dyDescent="0.2">
      <c r="B501" s="76"/>
      <c r="C501" s="76"/>
      <c r="D501" s="76"/>
      <c r="E501" s="77"/>
      <c r="F501" s="76"/>
      <c r="G501" s="76"/>
      <c r="H501" s="76"/>
      <c r="I501" s="76"/>
      <c r="J501" s="78"/>
      <c r="K501" s="78"/>
      <c r="L501" s="35"/>
      <c r="M501" s="79"/>
      <c r="N501" s="80"/>
      <c r="O501" s="81"/>
      <c r="P501" s="72"/>
    </row>
    <row r="502" spans="2:16" x14ac:dyDescent="0.2">
      <c r="B502" s="76"/>
      <c r="C502" s="76"/>
      <c r="D502" s="76"/>
      <c r="E502" s="77"/>
      <c r="F502" s="76"/>
      <c r="G502" s="76"/>
      <c r="H502" s="76"/>
      <c r="I502" s="76"/>
      <c r="J502" s="78"/>
      <c r="K502" s="78"/>
      <c r="L502" s="35"/>
      <c r="M502" s="79"/>
      <c r="N502" s="80"/>
      <c r="O502" s="81"/>
      <c r="P502" s="72"/>
    </row>
    <row r="503" spans="2:16" x14ac:dyDescent="0.2">
      <c r="B503" s="76"/>
      <c r="C503" s="76"/>
      <c r="D503" s="76"/>
      <c r="E503" s="77"/>
      <c r="F503" s="76"/>
      <c r="G503" s="76"/>
      <c r="H503" s="76"/>
      <c r="I503" s="76"/>
      <c r="J503" s="78"/>
      <c r="K503" s="78"/>
      <c r="L503" s="35"/>
      <c r="M503" s="79"/>
      <c r="N503" s="80"/>
      <c r="O503" s="81"/>
      <c r="P503" s="72"/>
    </row>
    <row r="504" spans="2:16" x14ac:dyDescent="0.2">
      <c r="B504" s="76"/>
      <c r="C504" s="76"/>
      <c r="D504" s="76"/>
      <c r="E504" s="77"/>
      <c r="F504" s="76"/>
      <c r="G504" s="76"/>
      <c r="H504" s="76"/>
      <c r="I504" s="76"/>
      <c r="J504" s="78"/>
      <c r="K504" s="78"/>
      <c r="L504" s="35"/>
      <c r="M504" s="79"/>
      <c r="N504" s="80"/>
      <c r="O504" s="81"/>
      <c r="P504" s="72"/>
    </row>
    <row r="505" spans="2:16" x14ac:dyDescent="0.2">
      <c r="B505" s="76"/>
      <c r="C505" s="76"/>
      <c r="D505" s="76"/>
      <c r="E505" s="77"/>
      <c r="F505" s="76"/>
      <c r="G505" s="76"/>
      <c r="H505" s="76"/>
      <c r="I505" s="76"/>
      <c r="J505" s="78"/>
      <c r="K505" s="78"/>
      <c r="L505" s="35"/>
      <c r="M505" s="79"/>
      <c r="N505" s="80"/>
      <c r="O505" s="81"/>
      <c r="P505" s="72"/>
    </row>
    <row r="506" spans="2:16" x14ac:dyDescent="0.2">
      <c r="B506" s="76"/>
      <c r="C506" s="76"/>
      <c r="D506" s="76"/>
      <c r="E506" s="77"/>
      <c r="F506" s="76"/>
      <c r="G506" s="76"/>
      <c r="H506" s="76"/>
      <c r="I506" s="76"/>
      <c r="J506" s="78"/>
      <c r="K506" s="78"/>
      <c r="L506" s="35"/>
      <c r="M506" s="79"/>
      <c r="N506" s="80"/>
      <c r="O506" s="81"/>
      <c r="P506" s="72"/>
    </row>
    <row r="507" spans="2:16" x14ac:dyDescent="0.2">
      <c r="B507" s="76"/>
      <c r="C507" s="76"/>
      <c r="D507" s="76"/>
      <c r="E507" s="77"/>
      <c r="F507" s="76"/>
      <c r="G507" s="76"/>
      <c r="H507" s="76"/>
      <c r="I507" s="76"/>
      <c r="J507" s="78"/>
      <c r="K507" s="78"/>
      <c r="L507" s="35"/>
      <c r="M507" s="79"/>
      <c r="N507" s="80"/>
      <c r="O507" s="81"/>
      <c r="P507" s="72"/>
    </row>
    <row r="508" spans="2:16" x14ac:dyDescent="0.2">
      <c r="B508" s="76"/>
      <c r="C508" s="76"/>
      <c r="D508" s="76"/>
      <c r="E508" s="77"/>
      <c r="F508" s="76"/>
      <c r="G508" s="76"/>
      <c r="H508" s="76"/>
      <c r="I508" s="76"/>
      <c r="J508" s="78"/>
      <c r="K508" s="78"/>
      <c r="L508" s="35"/>
      <c r="M508" s="79"/>
      <c r="N508" s="80"/>
      <c r="O508" s="81"/>
      <c r="P508" s="72"/>
    </row>
    <row r="509" spans="2:16" x14ac:dyDescent="0.2">
      <c r="B509" s="76"/>
      <c r="C509" s="76"/>
      <c r="D509" s="76"/>
      <c r="E509" s="77"/>
      <c r="F509" s="76"/>
      <c r="G509" s="76"/>
      <c r="H509" s="76"/>
      <c r="I509" s="76"/>
      <c r="J509" s="78"/>
      <c r="K509" s="78"/>
      <c r="L509" s="35"/>
      <c r="M509" s="79"/>
      <c r="N509" s="80"/>
      <c r="O509" s="81"/>
      <c r="P509" s="72"/>
    </row>
    <row r="510" spans="2:16" x14ac:dyDescent="0.2">
      <c r="B510" s="76"/>
      <c r="C510" s="76"/>
      <c r="D510" s="76"/>
      <c r="E510" s="77"/>
      <c r="F510" s="76"/>
      <c r="G510" s="76"/>
      <c r="H510" s="76"/>
      <c r="I510" s="76"/>
      <c r="J510" s="78"/>
      <c r="K510" s="78"/>
      <c r="L510" s="35"/>
      <c r="M510" s="79"/>
      <c r="N510" s="80"/>
      <c r="O510" s="81"/>
      <c r="P510" s="72"/>
    </row>
    <row r="511" spans="2:16" x14ac:dyDescent="0.2">
      <c r="B511" s="76"/>
      <c r="C511" s="76"/>
      <c r="D511" s="76"/>
      <c r="E511" s="77"/>
      <c r="F511" s="76"/>
      <c r="G511" s="76"/>
      <c r="H511" s="76"/>
      <c r="I511" s="76"/>
      <c r="J511" s="78"/>
      <c r="K511" s="78"/>
      <c r="L511" s="35"/>
      <c r="M511" s="79"/>
      <c r="N511" s="80"/>
      <c r="O511" s="81"/>
      <c r="P511" s="72"/>
    </row>
    <row r="512" spans="2:16" x14ac:dyDescent="0.2">
      <c r="B512" s="76"/>
      <c r="C512" s="76"/>
      <c r="D512" s="76"/>
      <c r="E512" s="77"/>
      <c r="F512" s="76"/>
      <c r="G512" s="76"/>
      <c r="H512" s="76"/>
      <c r="I512" s="76"/>
      <c r="J512" s="78"/>
      <c r="K512" s="78"/>
      <c r="L512" s="35"/>
      <c r="M512" s="79"/>
      <c r="N512" s="80"/>
      <c r="O512" s="81"/>
      <c r="P512" s="72"/>
    </row>
    <row r="513" spans="2:16" x14ac:dyDescent="0.2">
      <c r="B513" s="76"/>
      <c r="C513" s="76"/>
      <c r="D513" s="76"/>
      <c r="E513" s="77"/>
      <c r="F513" s="76"/>
      <c r="G513" s="76"/>
      <c r="H513" s="76"/>
      <c r="I513" s="76"/>
      <c r="J513" s="78"/>
      <c r="K513" s="78"/>
      <c r="L513" s="35"/>
      <c r="M513" s="79"/>
      <c r="N513" s="80"/>
      <c r="O513" s="81"/>
      <c r="P513" s="72"/>
    </row>
    <row r="514" spans="2:16" x14ac:dyDescent="0.2">
      <c r="B514" s="76"/>
      <c r="C514" s="76"/>
      <c r="D514" s="76"/>
      <c r="E514" s="77"/>
      <c r="F514" s="76"/>
      <c r="G514" s="76"/>
      <c r="H514" s="76"/>
      <c r="I514" s="76"/>
      <c r="J514" s="78"/>
      <c r="K514" s="78"/>
      <c r="L514" s="35"/>
      <c r="M514" s="79"/>
      <c r="N514" s="80"/>
      <c r="O514" s="81"/>
      <c r="P514" s="72"/>
    </row>
    <row r="515" spans="2:16" x14ac:dyDescent="0.2">
      <c r="B515" s="76"/>
      <c r="C515" s="76"/>
      <c r="D515" s="76"/>
      <c r="E515" s="77"/>
      <c r="F515" s="76"/>
      <c r="G515" s="76"/>
      <c r="H515" s="76"/>
      <c r="I515" s="76"/>
      <c r="J515" s="78"/>
      <c r="K515" s="78"/>
      <c r="L515" s="35"/>
      <c r="M515" s="79"/>
      <c r="N515" s="80"/>
      <c r="O515" s="81"/>
      <c r="P515" s="72"/>
    </row>
    <row r="516" spans="2:16" x14ac:dyDescent="0.2">
      <c r="B516" s="76"/>
      <c r="C516" s="76"/>
      <c r="D516" s="76"/>
      <c r="E516" s="77"/>
      <c r="F516" s="76"/>
      <c r="G516" s="76"/>
      <c r="H516" s="76"/>
      <c r="I516" s="76"/>
      <c r="J516" s="78"/>
      <c r="K516" s="78"/>
      <c r="L516" s="35"/>
      <c r="M516" s="79"/>
      <c r="N516" s="80"/>
      <c r="O516" s="81"/>
      <c r="P516" s="72"/>
    </row>
    <row r="517" spans="2:16" x14ac:dyDescent="0.2">
      <c r="B517" s="76"/>
      <c r="C517" s="76"/>
      <c r="D517" s="76"/>
      <c r="E517" s="77"/>
      <c r="F517" s="76"/>
      <c r="G517" s="76"/>
      <c r="H517" s="76"/>
      <c r="I517" s="76"/>
      <c r="J517" s="78"/>
      <c r="K517" s="78"/>
      <c r="L517" s="35"/>
      <c r="M517" s="79"/>
      <c r="N517" s="80"/>
      <c r="O517" s="81"/>
      <c r="P517" s="72"/>
    </row>
    <row r="518" spans="2:16" x14ac:dyDescent="0.2">
      <c r="B518" s="76"/>
      <c r="C518" s="76"/>
      <c r="D518" s="76"/>
      <c r="E518" s="77"/>
      <c r="F518" s="76"/>
      <c r="G518" s="76"/>
      <c r="H518" s="76"/>
      <c r="I518" s="76"/>
      <c r="J518" s="78"/>
      <c r="K518" s="78"/>
      <c r="L518" s="35"/>
      <c r="M518" s="79"/>
      <c r="N518" s="80"/>
      <c r="O518" s="81"/>
      <c r="P518" s="72"/>
    </row>
    <row r="519" spans="2:16" x14ac:dyDescent="0.2">
      <c r="B519" s="76"/>
      <c r="C519" s="76"/>
      <c r="D519" s="76"/>
      <c r="E519" s="77"/>
      <c r="F519" s="76"/>
      <c r="G519" s="76"/>
      <c r="H519" s="76"/>
      <c r="I519" s="76"/>
      <c r="J519" s="78"/>
      <c r="K519" s="78"/>
      <c r="L519" s="35"/>
      <c r="M519" s="79"/>
      <c r="N519" s="80"/>
      <c r="O519" s="81"/>
      <c r="P519" s="72"/>
    </row>
    <row r="520" spans="2:16" x14ac:dyDescent="0.2">
      <c r="B520" s="76"/>
      <c r="C520" s="76"/>
      <c r="D520" s="76"/>
      <c r="E520" s="77"/>
      <c r="F520" s="76"/>
      <c r="G520" s="76"/>
      <c r="H520" s="76"/>
      <c r="I520" s="76"/>
      <c r="J520" s="78"/>
      <c r="K520" s="78"/>
      <c r="L520" s="35"/>
      <c r="M520" s="79"/>
      <c r="N520" s="80"/>
      <c r="O520" s="81"/>
      <c r="P520" s="72"/>
    </row>
    <row r="521" spans="2:16" x14ac:dyDescent="0.2">
      <c r="B521" s="76"/>
      <c r="C521" s="76"/>
      <c r="D521" s="76"/>
      <c r="E521" s="77"/>
      <c r="F521" s="76"/>
      <c r="G521" s="76"/>
      <c r="H521" s="76"/>
      <c r="I521" s="76"/>
      <c r="J521" s="78"/>
      <c r="K521" s="78"/>
      <c r="L521" s="35"/>
      <c r="M521" s="79"/>
      <c r="N521" s="80"/>
      <c r="O521" s="81"/>
      <c r="P521" s="72"/>
    </row>
    <row r="522" spans="2:16" x14ac:dyDescent="0.2">
      <c r="B522" s="76"/>
      <c r="C522" s="76"/>
      <c r="D522" s="76"/>
      <c r="E522" s="77"/>
      <c r="F522" s="76"/>
      <c r="G522" s="76"/>
      <c r="H522" s="76"/>
      <c r="I522" s="76"/>
      <c r="J522" s="78"/>
      <c r="K522" s="78"/>
      <c r="L522" s="35"/>
      <c r="M522" s="79"/>
      <c r="N522" s="80"/>
      <c r="O522" s="81"/>
      <c r="P522" s="72"/>
    </row>
    <row r="523" spans="2:16" x14ac:dyDescent="0.2">
      <c r="B523" s="76"/>
      <c r="C523" s="76"/>
      <c r="D523" s="76"/>
      <c r="E523" s="77"/>
      <c r="F523" s="76"/>
      <c r="G523" s="76"/>
      <c r="H523" s="76"/>
      <c r="I523" s="76"/>
      <c r="J523" s="78"/>
      <c r="K523" s="78"/>
      <c r="L523" s="35"/>
      <c r="M523" s="79"/>
      <c r="N523" s="80"/>
      <c r="O523" s="81"/>
      <c r="P523" s="72"/>
    </row>
    <row r="524" spans="2:16" x14ac:dyDescent="0.2">
      <c r="B524" s="76"/>
      <c r="C524" s="76"/>
      <c r="D524" s="76"/>
      <c r="E524" s="77"/>
      <c r="F524" s="76"/>
      <c r="G524" s="76"/>
      <c r="H524" s="76"/>
      <c r="I524" s="76"/>
      <c r="J524" s="78"/>
      <c r="K524" s="78"/>
      <c r="L524" s="35"/>
      <c r="M524" s="79"/>
      <c r="N524" s="80"/>
      <c r="O524" s="81"/>
      <c r="P524" s="72"/>
    </row>
    <row r="525" spans="2:16" x14ac:dyDescent="0.2">
      <c r="B525" s="76"/>
      <c r="C525" s="76"/>
      <c r="D525" s="76"/>
      <c r="E525" s="77"/>
      <c r="F525" s="76"/>
      <c r="G525" s="76"/>
      <c r="H525" s="76"/>
      <c r="I525" s="76"/>
      <c r="J525" s="78"/>
      <c r="K525" s="78"/>
      <c r="L525" s="35"/>
      <c r="M525" s="79"/>
      <c r="N525" s="80"/>
      <c r="O525" s="81"/>
      <c r="P525" s="72"/>
    </row>
    <row r="526" spans="2:16" x14ac:dyDescent="0.2">
      <c r="B526" s="76"/>
      <c r="C526" s="76"/>
      <c r="D526" s="76"/>
      <c r="E526" s="77"/>
      <c r="F526" s="76"/>
      <c r="G526" s="76"/>
      <c r="H526" s="76"/>
      <c r="I526" s="76"/>
      <c r="J526" s="78"/>
      <c r="K526" s="78"/>
      <c r="L526" s="35"/>
      <c r="M526" s="79"/>
      <c r="N526" s="80"/>
      <c r="O526" s="81"/>
      <c r="P526" s="72"/>
    </row>
    <row r="527" spans="2:16" x14ac:dyDescent="0.2">
      <c r="B527" s="76"/>
      <c r="C527" s="76"/>
      <c r="D527" s="76"/>
      <c r="E527" s="77"/>
      <c r="F527" s="76"/>
      <c r="G527" s="76"/>
      <c r="H527" s="76"/>
      <c r="I527" s="76"/>
      <c r="J527" s="78"/>
      <c r="K527" s="78"/>
      <c r="L527" s="35"/>
      <c r="M527" s="79"/>
      <c r="N527" s="80"/>
      <c r="O527" s="81"/>
      <c r="P527" s="72"/>
    </row>
    <row r="528" spans="2:16" x14ac:dyDescent="0.2">
      <c r="B528" s="76"/>
      <c r="C528" s="76"/>
      <c r="D528" s="76"/>
      <c r="E528" s="77"/>
      <c r="F528" s="76"/>
      <c r="G528" s="76"/>
      <c r="H528" s="76"/>
      <c r="I528" s="76"/>
      <c r="J528" s="78"/>
      <c r="K528" s="78"/>
      <c r="L528" s="35"/>
      <c r="M528" s="79"/>
      <c r="N528" s="80"/>
      <c r="O528" s="81"/>
      <c r="P528" s="72"/>
    </row>
    <row r="529" spans="2:16" x14ac:dyDescent="0.2">
      <c r="B529" s="76"/>
      <c r="C529" s="76"/>
      <c r="D529" s="76"/>
      <c r="E529" s="77"/>
      <c r="F529" s="76"/>
      <c r="G529" s="76"/>
      <c r="H529" s="76"/>
      <c r="I529" s="76"/>
      <c r="J529" s="78"/>
      <c r="K529" s="78"/>
      <c r="L529" s="35"/>
      <c r="M529" s="79"/>
      <c r="N529" s="80"/>
      <c r="O529" s="81"/>
      <c r="P529" s="72"/>
    </row>
    <row r="530" spans="2:16" x14ac:dyDescent="0.2">
      <c r="B530" s="76"/>
      <c r="C530" s="76"/>
      <c r="D530" s="76"/>
      <c r="E530" s="77"/>
      <c r="F530" s="76"/>
      <c r="G530" s="76"/>
      <c r="H530" s="76"/>
      <c r="I530" s="76"/>
      <c r="J530" s="78"/>
      <c r="K530" s="78"/>
      <c r="L530" s="35"/>
      <c r="M530" s="79"/>
      <c r="N530" s="80"/>
      <c r="O530" s="81"/>
      <c r="P530" s="72"/>
    </row>
    <row r="531" spans="2:16" x14ac:dyDescent="0.2">
      <c r="B531" s="76"/>
      <c r="C531" s="76"/>
      <c r="D531" s="76"/>
      <c r="E531" s="77"/>
      <c r="F531" s="76"/>
      <c r="G531" s="76"/>
      <c r="H531" s="76"/>
      <c r="I531" s="76"/>
      <c r="J531" s="78"/>
      <c r="K531" s="78"/>
      <c r="L531" s="35"/>
      <c r="M531" s="79"/>
      <c r="N531" s="80"/>
      <c r="O531" s="81"/>
      <c r="P531" s="72"/>
    </row>
    <row r="532" spans="2:16" x14ac:dyDescent="0.2">
      <c r="B532" s="76"/>
      <c r="C532" s="76"/>
      <c r="D532" s="76"/>
      <c r="E532" s="77"/>
      <c r="F532" s="76"/>
      <c r="G532" s="76"/>
      <c r="H532" s="76"/>
      <c r="I532" s="76"/>
      <c r="J532" s="78"/>
      <c r="K532" s="78"/>
      <c r="L532" s="35"/>
      <c r="M532" s="79"/>
      <c r="N532" s="80"/>
      <c r="O532" s="81"/>
      <c r="P532" s="72"/>
    </row>
    <row r="533" spans="2:16" x14ac:dyDescent="0.2">
      <c r="B533" s="76"/>
      <c r="C533" s="76"/>
      <c r="D533" s="76"/>
      <c r="E533" s="77"/>
      <c r="F533" s="76"/>
      <c r="G533" s="76"/>
      <c r="H533" s="76"/>
      <c r="I533" s="76"/>
      <c r="J533" s="78"/>
      <c r="K533" s="78"/>
      <c r="L533" s="35"/>
      <c r="M533" s="79"/>
      <c r="N533" s="80"/>
      <c r="O533" s="81"/>
      <c r="P533" s="72"/>
    </row>
    <row r="534" spans="2:16" x14ac:dyDescent="0.2">
      <c r="B534" s="76"/>
      <c r="C534" s="76"/>
      <c r="D534" s="76"/>
      <c r="E534" s="77"/>
      <c r="F534" s="76"/>
      <c r="G534" s="76"/>
      <c r="H534" s="76"/>
      <c r="I534" s="76"/>
      <c r="J534" s="78"/>
      <c r="K534" s="78"/>
      <c r="L534" s="35"/>
      <c r="M534" s="79"/>
      <c r="N534" s="80"/>
      <c r="O534" s="81"/>
      <c r="P534" s="72"/>
    </row>
    <row r="535" spans="2:16" x14ac:dyDescent="0.2">
      <c r="B535" s="76"/>
      <c r="C535" s="76"/>
      <c r="D535" s="76"/>
      <c r="E535" s="77"/>
      <c r="F535" s="76"/>
      <c r="G535" s="76"/>
      <c r="H535" s="76"/>
      <c r="I535" s="76"/>
      <c r="J535" s="78"/>
      <c r="K535" s="78"/>
      <c r="L535" s="35"/>
      <c r="M535" s="79"/>
      <c r="N535" s="80"/>
      <c r="O535" s="81"/>
      <c r="P535" s="72"/>
    </row>
    <row r="536" spans="2:16" x14ac:dyDescent="0.2">
      <c r="B536" s="76"/>
      <c r="C536" s="76"/>
      <c r="D536" s="76"/>
      <c r="E536" s="77"/>
      <c r="F536" s="76"/>
      <c r="G536" s="76"/>
      <c r="H536" s="76"/>
      <c r="I536" s="76"/>
      <c r="J536" s="78"/>
      <c r="K536" s="78"/>
      <c r="L536" s="35"/>
      <c r="M536" s="79"/>
      <c r="N536" s="80"/>
      <c r="O536" s="81"/>
      <c r="P536" s="72"/>
    </row>
    <row r="537" spans="2:16" x14ac:dyDescent="0.2">
      <c r="B537" s="76"/>
      <c r="C537" s="76"/>
      <c r="D537" s="76"/>
      <c r="E537" s="77"/>
      <c r="F537" s="76"/>
      <c r="G537" s="76"/>
      <c r="H537" s="76"/>
      <c r="I537" s="76"/>
      <c r="J537" s="78"/>
      <c r="K537" s="78"/>
      <c r="L537" s="35"/>
      <c r="M537" s="79"/>
      <c r="N537" s="80"/>
      <c r="O537" s="81"/>
      <c r="P537" s="72"/>
    </row>
    <row r="538" spans="2:16" x14ac:dyDescent="0.2">
      <c r="B538" s="76"/>
      <c r="C538" s="76"/>
      <c r="D538" s="76"/>
      <c r="E538" s="77"/>
      <c r="F538" s="76"/>
      <c r="G538" s="76"/>
      <c r="H538" s="76"/>
      <c r="I538" s="76"/>
      <c r="J538" s="78"/>
      <c r="K538" s="78"/>
      <c r="L538" s="35"/>
      <c r="M538" s="79"/>
      <c r="N538" s="80"/>
      <c r="O538" s="81"/>
      <c r="P538" s="72"/>
    </row>
    <row r="539" spans="2:16" x14ac:dyDescent="0.2">
      <c r="B539" s="76"/>
      <c r="C539" s="76"/>
      <c r="D539" s="76"/>
      <c r="E539" s="77"/>
      <c r="F539" s="76"/>
      <c r="G539" s="76"/>
      <c r="H539" s="76"/>
      <c r="I539" s="76"/>
      <c r="J539" s="78"/>
      <c r="K539" s="78"/>
      <c r="L539" s="35"/>
      <c r="M539" s="79"/>
      <c r="N539" s="80"/>
      <c r="O539" s="81"/>
      <c r="P539" s="72"/>
    </row>
    <row r="540" spans="2:16" x14ac:dyDescent="0.2">
      <c r="B540" s="76"/>
      <c r="C540" s="76"/>
      <c r="D540" s="76"/>
      <c r="E540" s="77"/>
      <c r="F540" s="76"/>
      <c r="G540" s="76"/>
      <c r="H540" s="76"/>
      <c r="I540" s="76"/>
      <c r="J540" s="78"/>
      <c r="K540" s="78"/>
      <c r="L540" s="35"/>
      <c r="M540" s="79"/>
      <c r="N540" s="80"/>
      <c r="O540" s="81"/>
      <c r="P540" s="72"/>
    </row>
    <row r="541" spans="2:16" x14ac:dyDescent="0.2">
      <c r="B541" s="76"/>
      <c r="C541" s="76"/>
      <c r="D541" s="76"/>
      <c r="E541" s="77"/>
      <c r="F541" s="76"/>
      <c r="G541" s="76"/>
      <c r="H541" s="76"/>
      <c r="I541" s="76"/>
      <c r="J541" s="78"/>
      <c r="K541" s="78"/>
      <c r="L541" s="35"/>
      <c r="M541" s="79"/>
      <c r="N541" s="80"/>
      <c r="O541" s="81"/>
      <c r="P541" s="72"/>
    </row>
    <row r="542" spans="2:16" x14ac:dyDescent="0.2">
      <c r="B542" s="76"/>
      <c r="C542" s="76"/>
      <c r="D542" s="76"/>
      <c r="E542" s="77"/>
      <c r="F542" s="76"/>
      <c r="G542" s="76"/>
      <c r="H542" s="76"/>
      <c r="I542" s="76"/>
      <c r="J542" s="78"/>
      <c r="K542" s="78"/>
      <c r="L542" s="35"/>
      <c r="M542" s="79"/>
      <c r="N542" s="80"/>
      <c r="O542" s="81"/>
      <c r="P542" s="72"/>
    </row>
    <row r="543" spans="2:16" x14ac:dyDescent="0.2">
      <c r="B543" s="76"/>
      <c r="C543" s="76"/>
      <c r="D543" s="76"/>
      <c r="E543" s="77"/>
      <c r="F543" s="76"/>
      <c r="G543" s="76"/>
      <c r="H543" s="76"/>
      <c r="I543" s="76"/>
      <c r="J543" s="78"/>
      <c r="K543" s="78"/>
      <c r="L543" s="35"/>
      <c r="M543" s="79"/>
      <c r="N543" s="80"/>
      <c r="O543" s="81"/>
      <c r="P543" s="72"/>
    </row>
    <row r="544" spans="2:16" x14ac:dyDescent="0.2">
      <c r="B544" s="76"/>
      <c r="C544" s="76"/>
      <c r="D544" s="76"/>
      <c r="E544" s="77"/>
      <c r="F544" s="76"/>
      <c r="G544" s="76"/>
      <c r="H544" s="76"/>
      <c r="I544" s="76"/>
      <c r="J544" s="78"/>
      <c r="K544" s="78"/>
      <c r="L544" s="35"/>
      <c r="M544" s="79"/>
      <c r="N544" s="80"/>
      <c r="O544" s="81"/>
      <c r="P544" s="72"/>
    </row>
    <row r="545" spans="2:16" x14ac:dyDescent="0.2">
      <c r="B545" s="76"/>
      <c r="C545" s="76"/>
      <c r="D545" s="76"/>
      <c r="E545" s="77"/>
      <c r="F545" s="76"/>
      <c r="G545" s="76"/>
      <c r="H545" s="76"/>
      <c r="I545" s="76"/>
      <c r="J545" s="78"/>
      <c r="K545" s="78"/>
      <c r="L545" s="35"/>
      <c r="M545" s="79"/>
      <c r="N545" s="80"/>
      <c r="O545" s="81"/>
      <c r="P545" s="72"/>
    </row>
    <row r="546" spans="2:16" x14ac:dyDescent="0.2">
      <c r="B546" s="76"/>
      <c r="C546" s="76"/>
      <c r="D546" s="76"/>
      <c r="E546" s="77"/>
      <c r="F546" s="76"/>
      <c r="G546" s="76"/>
      <c r="H546" s="76"/>
      <c r="I546" s="76"/>
      <c r="J546" s="78"/>
      <c r="K546" s="78"/>
      <c r="L546" s="35"/>
      <c r="M546" s="79"/>
      <c r="N546" s="80"/>
      <c r="O546" s="81"/>
      <c r="P546" s="72"/>
    </row>
    <row r="547" spans="2:16" x14ac:dyDescent="0.2">
      <c r="B547" s="76"/>
      <c r="C547" s="76"/>
      <c r="D547" s="76"/>
      <c r="E547" s="77"/>
      <c r="F547" s="76"/>
      <c r="G547" s="76"/>
      <c r="H547" s="76"/>
      <c r="I547" s="76"/>
      <c r="J547" s="78"/>
      <c r="K547" s="78"/>
      <c r="L547" s="35"/>
      <c r="M547" s="79"/>
      <c r="N547" s="80"/>
      <c r="O547" s="81"/>
      <c r="P547" s="72"/>
    </row>
    <row r="548" spans="2:16" x14ac:dyDescent="0.2">
      <c r="B548" s="76"/>
      <c r="C548" s="76"/>
      <c r="D548" s="76"/>
      <c r="E548" s="77"/>
      <c r="F548" s="76"/>
      <c r="G548" s="76"/>
      <c r="H548" s="76"/>
      <c r="I548" s="76"/>
      <c r="J548" s="78"/>
      <c r="K548" s="78"/>
      <c r="L548" s="35"/>
      <c r="M548" s="79"/>
      <c r="N548" s="80"/>
      <c r="O548" s="81"/>
      <c r="P548" s="72"/>
    </row>
    <row r="549" spans="2:16" x14ac:dyDescent="0.2">
      <c r="B549" s="76"/>
      <c r="C549" s="76"/>
      <c r="D549" s="76"/>
      <c r="E549" s="77"/>
      <c r="F549" s="76"/>
      <c r="G549" s="76"/>
      <c r="H549" s="76"/>
      <c r="I549" s="76"/>
      <c r="J549" s="78"/>
      <c r="K549" s="78"/>
      <c r="L549" s="35"/>
      <c r="M549" s="79"/>
      <c r="N549" s="80"/>
      <c r="O549" s="81"/>
      <c r="P549" s="72"/>
    </row>
    <row r="550" spans="2:16" x14ac:dyDescent="0.2">
      <c r="B550" s="76"/>
      <c r="C550" s="76"/>
      <c r="D550" s="76"/>
      <c r="E550" s="77"/>
      <c r="F550" s="76"/>
      <c r="G550" s="76"/>
      <c r="H550" s="76"/>
      <c r="I550" s="76"/>
      <c r="J550" s="78"/>
      <c r="K550" s="78"/>
      <c r="L550" s="35"/>
      <c r="M550" s="79"/>
      <c r="N550" s="80"/>
      <c r="O550" s="81"/>
      <c r="P550" s="72"/>
    </row>
    <row r="551" spans="2:16" x14ac:dyDescent="0.2">
      <c r="B551" s="76"/>
      <c r="C551" s="76"/>
      <c r="D551" s="76"/>
      <c r="E551" s="77"/>
      <c r="F551" s="76"/>
      <c r="G551" s="76"/>
      <c r="H551" s="76"/>
      <c r="I551" s="76"/>
      <c r="J551" s="78"/>
      <c r="K551" s="78"/>
      <c r="L551" s="35"/>
      <c r="M551" s="79"/>
      <c r="N551" s="80"/>
      <c r="O551" s="81"/>
      <c r="P551" s="72"/>
    </row>
    <row r="552" spans="2:16" x14ac:dyDescent="0.2">
      <c r="B552" s="76"/>
      <c r="C552" s="76"/>
      <c r="D552" s="76"/>
      <c r="E552" s="77"/>
      <c r="F552" s="76"/>
      <c r="G552" s="76"/>
      <c r="H552" s="76"/>
      <c r="I552" s="76"/>
      <c r="J552" s="78"/>
      <c r="K552" s="78"/>
      <c r="L552" s="35"/>
      <c r="M552" s="79"/>
      <c r="N552" s="80"/>
      <c r="O552" s="81"/>
      <c r="P552" s="72"/>
    </row>
    <row r="553" spans="2:16" x14ac:dyDescent="0.2">
      <c r="B553" s="76"/>
      <c r="C553" s="76"/>
      <c r="D553" s="76"/>
      <c r="E553" s="77"/>
      <c r="F553" s="76"/>
      <c r="G553" s="76"/>
      <c r="H553" s="76"/>
      <c r="I553" s="76"/>
      <c r="J553" s="78"/>
      <c r="K553" s="78"/>
      <c r="L553" s="35"/>
      <c r="M553" s="79"/>
      <c r="N553" s="80"/>
      <c r="O553" s="81"/>
      <c r="P553" s="72"/>
    </row>
    <row r="554" spans="2:16" x14ac:dyDescent="0.2">
      <c r="B554" s="76"/>
      <c r="C554" s="76"/>
      <c r="D554" s="76"/>
      <c r="E554" s="77"/>
      <c r="F554" s="76"/>
      <c r="G554" s="76"/>
      <c r="H554" s="76"/>
      <c r="I554" s="76"/>
      <c r="J554" s="78"/>
      <c r="K554" s="78"/>
      <c r="L554" s="35"/>
      <c r="M554" s="79"/>
      <c r="N554" s="80"/>
      <c r="O554" s="81"/>
      <c r="P554" s="72"/>
    </row>
    <row r="555" spans="2:16" x14ac:dyDescent="0.2">
      <c r="B555" s="76"/>
      <c r="C555" s="76"/>
      <c r="D555" s="76"/>
      <c r="E555" s="77"/>
      <c r="F555" s="76"/>
      <c r="G555" s="76"/>
      <c r="H555" s="76"/>
      <c r="I555" s="76"/>
      <c r="J555" s="78"/>
      <c r="K555" s="78"/>
      <c r="L555" s="35"/>
      <c r="M555" s="79"/>
      <c r="N555" s="80"/>
      <c r="O555" s="81"/>
      <c r="P555" s="72"/>
    </row>
    <row r="556" spans="2:16" x14ac:dyDescent="0.2">
      <c r="B556" s="76"/>
      <c r="C556" s="76"/>
      <c r="D556" s="76"/>
      <c r="E556" s="77"/>
      <c r="F556" s="76"/>
      <c r="G556" s="76"/>
      <c r="H556" s="76"/>
      <c r="I556" s="76"/>
      <c r="J556" s="78"/>
      <c r="K556" s="78"/>
      <c r="L556" s="35"/>
      <c r="M556" s="79"/>
      <c r="N556" s="80"/>
      <c r="O556" s="81"/>
      <c r="P556" s="72"/>
    </row>
    <row r="557" spans="2:16" x14ac:dyDescent="0.2">
      <c r="B557" s="76"/>
      <c r="C557" s="76"/>
      <c r="D557" s="76"/>
      <c r="E557" s="77"/>
      <c r="F557" s="76"/>
      <c r="G557" s="76"/>
      <c r="H557" s="76"/>
      <c r="I557" s="76"/>
      <c r="J557" s="78"/>
      <c r="K557" s="78"/>
      <c r="L557" s="35"/>
      <c r="M557" s="79"/>
      <c r="N557" s="80"/>
      <c r="O557" s="81"/>
      <c r="P557" s="72"/>
    </row>
    <row r="558" spans="2:16" x14ac:dyDescent="0.2">
      <c r="B558" s="76"/>
      <c r="C558" s="76"/>
      <c r="D558" s="76"/>
      <c r="E558" s="77"/>
      <c r="F558" s="76"/>
      <c r="G558" s="76"/>
      <c r="H558" s="76"/>
      <c r="I558" s="76"/>
      <c r="J558" s="78"/>
      <c r="K558" s="78"/>
      <c r="L558" s="35"/>
      <c r="M558" s="79"/>
      <c r="N558" s="80"/>
      <c r="O558" s="81"/>
      <c r="P558" s="72"/>
    </row>
    <row r="559" spans="2:16" x14ac:dyDescent="0.2">
      <c r="B559" s="76"/>
      <c r="C559" s="76"/>
      <c r="D559" s="76"/>
      <c r="E559" s="77"/>
      <c r="F559" s="76"/>
      <c r="G559" s="76"/>
      <c r="H559" s="76"/>
      <c r="I559" s="76"/>
      <c r="J559" s="78"/>
      <c r="K559" s="78"/>
      <c r="L559" s="35"/>
      <c r="M559" s="79"/>
      <c r="N559" s="80"/>
      <c r="O559" s="81"/>
      <c r="P559" s="72"/>
    </row>
    <row r="560" spans="2:16" x14ac:dyDescent="0.2">
      <c r="B560" s="76"/>
      <c r="C560" s="76"/>
      <c r="D560" s="76"/>
      <c r="E560" s="77"/>
      <c r="F560" s="76"/>
      <c r="G560" s="76"/>
      <c r="H560" s="76"/>
      <c r="I560" s="76"/>
      <c r="J560" s="78"/>
      <c r="K560" s="78"/>
      <c r="L560" s="35"/>
      <c r="M560" s="79"/>
      <c r="N560" s="80"/>
      <c r="O560" s="81"/>
      <c r="P560" s="72"/>
    </row>
    <row r="561" spans="2:16" x14ac:dyDescent="0.2">
      <c r="B561" s="76"/>
      <c r="C561" s="76"/>
      <c r="D561" s="76"/>
      <c r="E561" s="77"/>
      <c r="F561" s="76"/>
      <c r="G561" s="76"/>
      <c r="H561" s="76"/>
      <c r="I561" s="76"/>
      <c r="J561" s="78"/>
      <c r="K561" s="78"/>
      <c r="L561" s="35"/>
      <c r="M561" s="79"/>
      <c r="N561" s="80"/>
      <c r="O561" s="81"/>
      <c r="P561" s="72"/>
    </row>
    <row r="562" spans="2:16" x14ac:dyDescent="0.2">
      <c r="B562" s="76"/>
      <c r="C562" s="76"/>
      <c r="D562" s="76"/>
      <c r="E562" s="77"/>
      <c r="F562" s="76"/>
      <c r="G562" s="76"/>
      <c r="H562" s="76"/>
      <c r="I562" s="76"/>
      <c r="J562" s="78"/>
      <c r="K562" s="78"/>
      <c r="L562" s="35"/>
      <c r="M562" s="79"/>
      <c r="N562" s="80"/>
      <c r="O562" s="81"/>
      <c r="P562" s="72"/>
    </row>
    <row r="563" spans="2:16" x14ac:dyDescent="0.2">
      <c r="B563" s="76"/>
      <c r="C563" s="76"/>
      <c r="D563" s="76"/>
      <c r="E563" s="77"/>
      <c r="F563" s="76"/>
      <c r="G563" s="76"/>
      <c r="H563" s="76"/>
      <c r="I563" s="76"/>
      <c r="J563" s="78"/>
      <c r="K563" s="78"/>
      <c r="L563" s="35"/>
      <c r="M563" s="79"/>
      <c r="N563" s="80"/>
      <c r="O563" s="81"/>
      <c r="P563" s="72"/>
    </row>
    <row r="564" spans="2:16" x14ac:dyDescent="0.2">
      <c r="B564" s="76"/>
      <c r="C564" s="76"/>
      <c r="D564" s="76"/>
      <c r="E564" s="77"/>
      <c r="F564" s="76"/>
      <c r="G564" s="76"/>
      <c r="H564" s="76"/>
      <c r="I564" s="76"/>
      <c r="J564" s="78"/>
      <c r="K564" s="78"/>
      <c r="L564" s="35"/>
      <c r="M564" s="79"/>
      <c r="N564" s="80"/>
      <c r="O564" s="81"/>
      <c r="P564" s="72"/>
    </row>
    <row r="565" spans="2:16" x14ac:dyDescent="0.2">
      <c r="B565" s="76"/>
      <c r="C565" s="76"/>
      <c r="D565" s="76"/>
      <c r="E565" s="77"/>
      <c r="F565" s="76"/>
      <c r="G565" s="76"/>
      <c r="H565" s="76"/>
      <c r="I565" s="76"/>
      <c r="J565" s="78"/>
      <c r="K565" s="78"/>
      <c r="L565" s="35"/>
      <c r="M565" s="79"/>
      <c r="N565" s="80"/>
      <c r="O565" s="81"/>
      <c r="P565" s="72"/>
    </row>
    <row r="566" spans="2:16" x14ac:dyDescent="0.2">
      <c r="B566" s="76"/>
      <c r="C566" s="76"/>
      <c r="D566" s="76"/>
      <c r="E566" s="77"/>
      <c r="F566" s="76"/>
      <c r="G566" s="76"/>
      <c r="H566" s="76"/>
      <c r="I566" s="76"/>
      <c r="J566" s="78"/>
      <c r="K566" s="78"/>
      <c r="L566" s="35"/>
      <c r="M566" s="79"/>
      <c r="N566" s="80"/>
      <c r="O566" s="81"/>
      <c r="P566" s="72"/>
    </row>
    <row r="567" spans="2:16" x14ac:dyDescent="0.2">
      <c r="B567" s="76"/>
      <c r="C567" s="76"/>
      <c r="D567" s="76"/>
      <c r="E567" s="77"/>
      <c r="F567" s="76"/>
      <c r="G567" s="76"/>
      <c r="H567" s="76"/>
      <c r="I567" s="76"/>
      <c r="J567" s="78"/>
      <c r="K567" s="78"/>
      <c r="L567" s="35"/>
      <c r="M567" s="79"/>
      <c r="N567" s="80"/>
      <c r="O567" s="81"/>
      <c r="P567" s="72"/>
    </row>
    <row r="568" spans="2:16" x14ac:dyDescent="0.2">
      <c r="B568" s="76"/>
      <c r="C568" s="76"/>
      <c r="D568" s="76"/>
      <c r="E568" s="77"/>
      <c r="F568" s="76"/>
      <c r="G568" s="76"/>
      <c r="H568" s="76"/>
      <c r="I568" s="76"/>
      <c r="J568" s="78"/>
      <c r="K568" s="78"/>
      <c r="L568" s="35"/>
      <c r="M568" s="79"/>
      <c r="N568" s="80"/>
      <c r="O568" s="81"/>
      <c r="P568" s="72"/>
    </row>
    <row r="569" spans="2:16" x14ac:dyDescent="0.2">
      <c r="B569" s="76"/>
      <c r="C569" s="76"/>
      <c r="D569" s="76"/>
      <c r="E569" s="77"/>
      <c r="F569" s="76"/>
      <c r="G569" s="76"/>
      <c r="H569" s="76"/>
      <c r="I569" s="76"/>
      <c r="J569" s="78"/>
      <c r="K569" s="78"/>
      <c r="L569" s="35"/>
      <c r="M569" s="79"/>
      <c r="N569" s="80"/>
      <c r="O569" s="81"/>
      <c r="P569" s="72"/>
    </row>
    <row r="570" spans="2:16" x14ac:dyDescent="0.2">
      <c r="B570" s="76"/>
      <c r="C570" s="76"/>
      <c r="D570" s="76"/>
      <c r="E570" s="77"/>
      <c r="F570" s="76"/>
      <c r="G570" s="76"/>
      <c r="H570" s="76"/>
      <c r="I570" s="76"/>
      <c r="J570" s="78"/>
      <c r="K570" s="78"/>
      <c r="L570" s="35"/>
      <c r="M570" s="79"/>
      <c r="N570" s="80"/>
      <c r="O570" s="81"/>
      <c r="P570" s="72"/>
    </row>
    <row r="571" spans="2:16" x14ac:dyDescent="0.2">
      <c r="B571" s="76"/>
      <c r="C571" s="76"/>
      <c r="D571" s="76"/>
      <c r="E571" s="77"/>
      <c r="F571" s="76"/>
      <c r="G571" s="76"/>
      <c r="H571" s="76"/>
      <c r="I571" s="76"/>
      <c r="J571" s="78"/>
      <c r="K571" s="78"/>
      <c r="L571" s="35"/>
      <c r="M571" s="79"/>
      <c r="N571" s="80"/>
      <c r="O571" s="81"/>
      <c r="P571" s="72"/>
    </row>
    <row r="572" spans="2:16" x14ac:dyDescent="0.2">
      <c r="B572" s="76"/>
      <c r="C572" s="76"/>
      <c r="D572" s="76"/>
      <c r="E572" s="77"/>
      <c r="F572" s="76"/>
      <c r="G572" s="76"/>
      <c r="H572" s="76"/>
      <c r="I572" s="76"/>
      <c r="J572" s="78"/>
      <c r="K572" s="78"/>
      <c r="L572" s="35"/>
      <c r="M572" s="79"/>
      <c r="N572" s="80"/>
      <c r="O572" s="81"/>
      <c r="P572" s="72"/>
    </row>
    <row r="573" spans="2:16" x14ac:dyDescent="0.2">
      <c r="B573" s="76"/>
      <c r="C573" s="76"/>
      <c r="D573" s="76"/>
      <c r="E573" s="77"/>
      <c r="F573" s="76"/>
      <c r="G573" s="76"/>
      <c r="H573" s="76"/>
      <c r="I573" s="76"/>
      <c r="J573" s="78"/>
      <c r="K573" s="78"/>
      <c r="L573" s="35"/>
      <c r="M573" s="79"/>
      <c r="N573" s="80"/>
      <c r="O573" s="81"/>
      <c r="P573" s="72"/>
    </row>
    <row r="574" spans="2:16" x14ac:dyDescent="0.2">
      <c r="B574" s="76"/>
      <c r="C574" s="76"/>
      <c r="D574" s="76"/>
      <c r="E574" s="77"/>
      <c r="F574" s="76"/>
      <c r="G574" s="76"/>
      <c r="H574" s="76"/>
      <c r="I574" s="76"/>
      <c r="J574" s="78"/>
      <c r="K574" s="78"/>
      <c r="L574" s="35"/>
      <c r="M574" s="79"/>
      <c r="N574" s="80"/>
      <c r="O574" s="81"/>
      <c r="P574" s="72"/>
    </row>
    <row r="575" spans="2:16" x14ac:dyDescent="0.2">
      <c r="B575" s="76"/>
      <c r="C575" s="76"/>
      <c r="D575" s="76"/>
      <c r="E575" s="77"/>
      <c r="F575" s="76"/>
      <c r="G575" s="76"/>
      <c r="H575" s="76"/>
      <c r="I575" s="76"/>
      <c r="J575" s="78"/>
      <c r="K575" s="78"/>
      <c r="L575" s="35"/>
      <c r="M575" s="79"/>
      <c r="N575" s="80"/>
      <c r="O575" s="81"/>
      <c r="P575" s="72"/>
    </row>
    <row r="576" spans="2:16" x14ac:dyDescent="0.2">
      <c r="B576" s="76"/>
      <c r="C576" s="76"/>
      <c r="D576" s="76"/>
      <c r="E576" s="77"/>
      <c r="F576" s="76"/>
      <c r="G576" s="76"/>
      <c r="H576" s="76"/>
      <c r="I576" s="76"/>
      <c r="J576" s="78"/>
      <c r="K576" s="78"/>
      <c r="L576" s="35"/>
      <c r="M576" s="79"/>
      <c r="N576" s="80"/>
      <c r="O576" s="81"/>
      <c r="P576" s="72"/>
    </row>
    <row r="577" spans="2:16" x14ac:dyDescent="0.2">
      <c r="B577" s="76"/>
      <c r="C577" s="76"/>
      <c r="D577" s="76"/>
      <c r="E577" s="77"/>
      <c r="F577" s="76"/>
      <c r="G577" s="76"/>
      <c r="H577" s="76"/>
      <c r="I577" s="76"/>
      <c r="J577" s="78"/>
      <c r="K577" s="78"/>
      <c r="L577" s="35"/>
      <c r="M577" s="79"/>
      <c r="N577" s="80"/>
      <c r="O577" s="81"/>
      <c r="P577" s="72"/>
    </row>
    <row r="578" spans="2:16" x14ac:dyDescent="0.2">
      <c r="B578" s="76"/>
      <c r="C578" s="76"/>
      <c r="D578" s="76"/>
      <c r="E578" s="77"/>
      <c r="F578" s="76"/>
      <c r="G578" s="76"/>
      <c r="H578" s="76"/>
      <c r="I578" s="76"/>
      <c r="J578" s="78"/>
      <c r="K578" s="78"/>
      <c r="L578" s="35"/>
      <c r="M578" s="79"/>
      <c r="N578" s="80"/>
      <c r="O578" s="81"/>
      <c r="P578" s="72"/>
    </row>
    <row r="579" spans="2:16" x14ac:dyDescent="0.2">
      <c r="B579" s="76"/>
      <c r="C579" s="76"/>
      <c r="D579" s="76"/>
      <c r="E579" s="77"/>
      <c r="F579" s="76"/>
      <c r="G579" s="76"/>
      <c r="H579" s="76"/>
      <c r="I579" s="76"/>
      <c r="J579" s="78"/>
      <c r="K579" s="78"/>
      <c r="L579" s="35"/>
      <c r="M579" s="79"/>
      <c r="N579" s="80"/>
      <c r="O579" s="81"/>
      <c r="P579" s="72"/>
    </row>
    <row r="580" spans="2:16" x14ac:dyDescent="0.2">
      <c r="B580" s="76"/>
      <c r="C580" s="76"/>
      <c r="D580" s="76"/>
      <c r="E580" s="77"/>
      <c r="F580" s="76"/>
      <c r="G580" s="76"/>
      <c r="H580" s="76"/>
      <c r="I580" s="76"/>
      <c r="J580" s="78"/>
      <c r="K580" s="78"/>
      <c r="L580" s="35"/>
      <c r="M580" s="79"/>
      <c r="N580" s="80"/>
      <c r="O580" s="81"/>
      <c r="P580" s="72"/>
    </row>
    <row r="581" spans="2:16" x14ac:dyDescent="0.2">
      <c r="B581" s="76"/>
      <c r="C581" s="76"/>
      <c r="D581" s="76"/>
      <c r="E581" s="77"/>
      <c r="F581" s="76"/>
      <c r="G581" s="76"/>
      <c r="H581" s="76"/>
      <c r="I581" s="76"/>
      <c r="J581" s="78"/>
      <c r="K581" s="78"/>
      <c r="L581" s="35"/>
      <c r="M581" s="79"/>
      <c r="N581" s="80"/>
      <c r="O581" s="81"/>
      <c r="P581" s="72"/>
    </row>
    <row r="582" spans="2:16" x14ac:dyDescent="0.2">
      <c r="B582" s="76"/>
      <c r="C582" s="76"/>
      <c r="D582" s="76"/>
      <c r="E582" s="77"/>
      <c r="F582" s="76"/>
      <c r="G582" s="76"/>
      <c r="H582" s="76"/>
      <c r="I582" s="76"/>
      <c r="J582" s="78"/>
      <c r="K582" s="78"/>
      <c r="L582" s="35"/>
      <c r="M582" s="79"/>
      <c r="N582" s="80"/>
      <c r="O582" s="81"/>
      <c r="P582" s="72"/>
    </row>
    <row r="583" spans="2:16" x14ac:dyDescent="0.2">
      <c r="B583" s="76"/>
      <c r="C583" s="76"/>
      <c r="D583" s="76"/>
      <c r="E583" s="77"/>
      <c r="F583" s="76"/>
      <c r="G583" s="76"/>
      <c r="H583" s="76"/>
      <c r="I583" s="76"/>
      <c r="J583" s="78"/>
      <c r="K583" s="78"/>
      <c r="L583" s="35"/>
      <c r="M583" s="79"/>
      <c r="N583" s="80"/>
      <c r="O583" s="81"/>
      <c r="P583" s="72"/>
    </row>
    <row r="584" spans="2:16" x14ac:dyDescent="0.2">
      <c r="B584" s="76"/>
      <c r="C584" s="76"/>
      <c r="D584" s="76"/>
      <c r="E584" s="77"/>
      <c r="F584" s="76"/>
      <c r="G584" s="76"/>
      <c r="H584" s="76"/>
      <c r="I584" s="76"/>
      <c r="J584" s="78"/>
      <c r="K584" s="78"/>
      <c r="L584" s="35"/>
      <c r="M584" s="79"/>
      <c r="N584" s="80"/>
      <c r="O584" s="81"/>
      <c r="P584" s="72"/>
    </row>
    <row r="585" spans="2:16" x14ac:dyDescent="0.2">
      <c r="B585" s="76"/>
      <c r="C585" s="76"/>
      <c r="D585" s="76"/>
      <c r="E585" s="77"/>
      <c r="F585" s="76"/>
      <c r="G585" s="76"/>
      <c r="H585" s="76"/>
      <c r="I585" s="76"/>
      <c r="J585" s="78"/>
      <c r="K585" s="78"/>
      <c r="L585" s="35"/>
      <c r="M585" s="79"/>
      <c r="N585" s="80"/>
      <c r="O585" s="81"/>
      <c r="P585" s="72"/>
    </row>
    <row r="586" spans="2:16" x14ac:dyDescent="0.2">
      <c r="B586" s="76"/>
      <c r="C586" s="76"/>
      <c r="D586" s="76"/>
      <c r="E586" s="77"/>
      <c r="F586" s="76"/>
      <c r="G586" s="76"/>
      <c r="H586" s="76"/>
      <c r="I586" s="76"/>
      <c r="J586" s="78"/>
      <c r="K586" s="78"/>
      <c r="L586" s="35"/>
      <c r="M586" s="79"/>
      <c r="N586" s="80"/>
      <c r="O586" s="81"/>
      <c r="P586" s="72"/>
    </row>
    <row r="587" spans="2:16" x14ac:dyDescent="0.2">
      <c r="B587" s="76"/>
      <c r="C587" s="76"/>
      <c r="D587" s="76"/>
      <c r="E587" s="77"/>
      <c r="F587" s="76"/>
      <c r="G587" s="76"/>
      <c r="H587" s="76"/>
      <c r="I587" s="76"/>
      <c r="J587" s="78"/>
      <c r="K587" s="78"/>
      <c r="L587" s="35"/>
      <c r="M587" s="79"/>
      <c r="N587" s="80"/>
      <c r="O587" s="81"/>
      <c r="P587" s="72"/>
    </row>
    <row r="588" spans="2:16" x14ac:dyDescent="0.2">
      <c r="B588" s="76"/>
      <c r="C588" s="76"/>
      <c r="D588" s="76"/>
      <c r="E588" s="77"/>
      <c r="F588" s="76"/>
      <c r="G588" s="76"/>
      <c r="H588" s="76"/>
      <c r="I588" s="76"/>
      <c r="J588" s="78"/>
      <c r="K588" s="78"/>
      <c r="L588" s="35"/>
      <c r="M588" s="79"/>
      <c r="N588" s="80"/>
      <c r="O588" s="81"/>
      <c r="P588" s="72"/>
    </row>
    <row r="589" spans="2:16" x14ac:dyDescent="0.2">
      <c r="B589" s="76"/>
      <c r="C589" s="76"/>
      <c r="D589" s="76"/>
      <c r="E589" s="77"/>
      <c r="F589" s="76"/>
      <c r="G589" s="76"/>
      <c r="H589" s="76"/>
      <c r="I589" s="76"/>
      <c r="J589" s="78"/>
      <c r="K589" s="78"/>
      <c r="L589" s="35"/>
      <c r="M589" s="79"/>
      <c r="N589" s="80"/>
      <c r="O589" s="81"/>
      <c r="P589" s="72"/>
    </row>
    <row r="590" spans="2:16" x14ac:dyDescent="0.2">
      <c r="B590" s="76"/>
      <c r="C590" s="76"/>
      <c r="D590" s="76"/>
      <c r="E590" s="77"/>
      <c r="F590" s="76"/>
      <c r="G590" s="76"/>
      <c r="H590" s="76"/>
      <c r="I590" s="76"/>
      <c r="J590" s="78"/>
      <c r="K590" s="78"/>
      <c r="L590" s="35"/>
      <c r="M590" s="79"/>
      <c r="N590" s="80"/>
      <c r="O590" s="81"/>
      <c r="P590" s="72"/>
    </row>
    <row r="591" spans="2:16" x14ac:dyDescent="0.2">
      <c r="B591" s="76"/>
      <c r="C591" s="76"/>
      <c r="D591" s="76"/>
      <c r="E591" s="77"/>
      <c r="F591" s="76"/>
      <c r="G591" s="76"/>
      <c r="H591" s="76"/>
      <c r="I591" s="76"/>
      <c r="J591" s="78"/>
      <c r="K591" s="78"/>
      <c r="L591" s="35"/>
      <c r="M591" s="79"/>
      <c r="N591" s="80"/>
      <c r="O591" s="81"/>
      <c r="P591" s="72"/>
    </row>
    <row r="592" spans="2:16" x14ac:dyDescent="0.2">
      <c r="B592" s="76"/>
      <c r="C592" s="76"/>
      <c r="D592" s="76"/>
      <c r="E592" s="77"/>
      <c r="F592" s="76"/>
      <c r="G592" s="76"/>
      <c r="H592" s="76"/>
      <c r="I592" s="76"/>
      <c r="J592" s="78"/>
      <c r="K592" s="78"/>
      <c r="L592" s="35"/>
      <c r="M592" s="79"/>
      <c r="N592" s="80"/>
      <c r="O592" s="81"/>
      <c r="P592" s="72"/>
    </row>
    <row r="593" spans="2:16" x14ac:dyDescent="0.2">
      <c r="B593" s="76"/>
      <c r="C593" s="76"/>
      <c r="D593" s="76"/>
      <c r="E593" s="77"/>
      <c r="F593" s="76"/>
      <c r="G593" s="76"/>
      <c r="H593" s="76"/>
      <c r="I593" s="76"/>
      <c r="J593" s="78"/>
      <c r="K593" s="78"/>
      <c r="L593" s="35"/>
      <c r="M593" s="79"/>
      <c r="N593" s="80"/>
      <c r="O593" s="81"/>
      <c r="P593" s="72"/>
    </row>
    <row r="594" spans="2:16" x14ac:dyDescent="0.2">
      <c r="B594" s="76"/>
      <c r="C594" s="76"/>
      <c r="D594" s="76"/>
      <c r="E594" s="77"/>
      <c r="F594" s="76"/>
      <c r="G594" s="76"/>
      <c r="H594" s="76"/>
      <c r="I594" s="76"/>
      <c r="J594" s="78"/>
      <c r="K594" s="78"/>
      <c r="L594" s="35"/>
      <c r="M594" s="79"/>
      <c r="N594" s="80"/>
      <c r="O594" s="81"/>
      <c r="P594" s="72"/>
    </row>
    <row r="595" spans="2:16" x14ac:dyDescent="0.2">
      <c r="B595" s="76"/>
      <c r="C595" s="76"/>
      <c r="D595" s="76"/>
      <c r="E595" s="77"/>
      <c r="F595" s="76"/>
      <c r="G595" s="76"/>
      <c r="H595" s="76"/>
      <c r="I595" s="76"/>
      <c r="J595" s="78"/>
      <c r="K595" s="78"/>
      <c r="L595" s="35"/>
      <c r="M595" s="79"/>
      <c r="N595" s="80"/>
      <c r="O595" s="81"/>
      <c r="P595" s="72"/>
    </row>
    <row r="596" spans="2:16" x14ac:dyDescent="0.2">
      <c r="B596" s="76"/>
      <c r="C596" s="76"/>
      <c r="D596" s="76"/>
      <c r="E596" s="77"/>
      <c r="F596" s="76"/>
      <c r="G596" s="76"/>
      <c r="H596" s="76"/>
      <c r="I596" s="76"/>
      <c r="J596" s="78"/>
      <c r="K596" s="78"/>
      <c r="L596" s="35"/>
      <c r="M596" s="79"/>
      <c r="N596" s="80"/>
      <c r="O596" s="81"/>
      <c r="P596" s="72"/>
    </row>
    <row r="597" spans="2:16" x14ac:dyDescent="0.2">
      <c r="B597" s="76"/>
      <c r="C597" s="76"/>
      <c r="D597" s="76"/>
      <c r="E597" s="77"/>
      <c r="F597" s="76"/>
      <c r="G597" s="76"/>
      <c r="H597" s="76"/>
      <c r="I597" s="76"/>
      <c r="J597" s="78"/>
      <c r="K597" s="78"/>
      <c r="L597" s="35"/>
      <c r="M597" s="79"/>
      <c r="N597" s="80"/>
      <c r="O597" s="81"/>
      <c r="P597" s="72"/>
    </row>
    <row r="598" spans="2:16" x14ac:dyDescent="0.2">
      <c r="B598" s="76"/>
      <c r="C598" s="76"/>
      <c r="D598" s="76"/>
      <c r="E598" s="77"/>
      <c r="F598" s="76"/>
      <c r="G598" s="76"/>
      <c r="H598" s="76"/>
      <c r="I598" s="76"/>
      <c r="J598" s="78"/>
      <c r="K598" s="78"/>
      <c r="L598" s="35"/>
      <c r="M598" s="79"/>
      <c r="N598" s="80"/>
      <c r="O598" s="81"/>
      <c r="P598" s="72"/>
    </row>
    <row r="599" spans="2:16" x14ac:dyDescent="0.2">
      <c r="B599" s="76"/>
      <c r="C599" s="76"/>
      <c r="D599" s="76"/>
      <c r="E599" s="77"/>
      <c r="F599" s="76"/>
      <c r="G599" s="76"/>
      <c r="H599" s="76"/>
      <c r="I599" s="76"/>
      <c r="J599" s="78"/>
      <c r="K599" s="78"/>
      <c r="L599" s="35"/>
      <c r="M599" s="79"/>
      <c r="N599" s="80"/>
      <c r="O599" s="81"/>
      <c r="P599" s="72"/>
    </row>
    <row r="600" spans="2:16" x14ac:dyDescent="0.2">
      <c r="B600" s="76"/>
      <c r="C600" s="76"/>
      <c r="D600" s="76"/>
      <c r="E600" s="77"/>
      <c r="F600" s="76"/>
      <c r="G600" s="76"/>
      <c r="H600" s="76"/>
      <c r="I600" s="76"/>
      <c r="J600" s="78"/>
      <c r="K600" s="78"/>
      <c r="L600" s="35"/>
      <c r="M600" s="79"/>
      <c r="N600" s="80"/>
      <c r="O600" s="81"/>
      <c r="P600" s="72"/>
    </row>
    <row r="601" spans="2:16" x14ac:dyDescent="0.2">
      <c r="B601" s="76"/>
      <c r="C601" s="76"/>
      <c r="D601" s="76"/>
      <c r="E601" s="77"/>
      <c r="F601" s="76"/>
      <c r="G601" s="76"/>
      <c r="H601" s="76"/>
      <c r="I601" s="76"/>
      <c r="J601" s="78"/>
      <c r="K601" s="78"/>
      <c r="L601" s="35"/>
      <c r="M601" s="79"/>
      <c r="N601" s="80"/>
      <c r="O601" s="81"/>
      <c r="P601" s="72"/>
    </row>
    <row r="602" spans="2:16" x14ac:dyDescent="0.2">
      <c r="B602" s="76"/>
      <c r="C602" s="76"/>
      <c r="D602" s="76"/>
      <c r="E602" s="77"/>
      <c r="F602" s="76"/>
      <c r="G602" s="76"/>
      <c r="H602" s="76"/>
      <c r="I602" s="76"/>
      <c r="J602" s="78"/>
      <c r="K602" s="78"/>
      <c r="L602" s="35"/>
      <c r="M602" s="79"/>
      <c r="N602" s="80"/>
      <c r="O602" s="81"/>
      <c r="P602" s="72"/>
    </row>
    <row r="603" spans="2:16" x14ac:dyDescent="0.2">
      <c r="B603" s="76"/>
      <c r="C603" s="76"/>
      <c r="D603" s="76"/>
      <c r="E603" s="77"/>
      <c r="F603" s="76"/>
      <c r="G603" s="76"/>
      <c r="H603" s="76"/>
      <c r="I603" s="76"/>
      <c r="J603" s="78"/>
      <c r="K603" s="78"/>
      <c r="L603" s="35"/>
      <c r="M603" s="79"/>
      <c r="N603" s="80"/>
      <c r="O603" s="81"/>
      <c r="P603" s="72"/>
    </row>
    <row r="604" spans="2:16" x14ac:dyDescent="0.2">
      <c r="B604" s="76"/>
      <c r="C604" s="76"/>
      <c r="D604" s="76"/>
      <c r="E604" s="77"/>
      <c r="F604" s="76"/>
      <c r="G604" s="76"/>
      <c r="H604" s="76"/>
      <c r="I604" s="76"/>
      <c r="J604" s="78"/>
      <c r="K604" s="78"/>
      <c r="L604" s="35"/>
      <c r="M604" s="79"/>
      <c r="N604" s="80"/>
      <c r="O604" s="81"/>
      <c r="P604" s="72"/>
    </row>
    <row r="605" spans="2:16" x14ac:dyDescent="0.2">
      <c r="B605" s="76"/>
      <c r="C605" s="76"/>
      <c r="D605" s="76"/>
      <c r="E605" s="77"/>
      <c r="F605" s="76"/>
      <c r="G605" s="76"/>
      <c r="H605" s="76"/>
      <c r="I605" s="76"/>
      <c r="J605" s="78"/>
      <c r="K605" s="78"/>
      <c r="L605" s="35"/>
      <c r="M605" s="79"/>
      <c r="N605" s="80"/>
      <c r="O605" s="81"/>
      <c r="P605" s="72"/>
    </row>
    <row r="606" spans="2:16" x14ac:dyDescent="0.2">
      <c r="B606" s="76"/>
      <c r="C606" s="76"/>
      <c r="D606" s="76"/>
      <c r="E606" s="77"/>
      <c r="F606" s="76"/>
      <c r="G606" s="76"/>
      <c r="H606" s="76"/>
      <c r="I606" s="76"/>
      <c r="J606" s="78"/>
      <c r="K606" s="78"/>
      <c r="L606" s="35"/>
      <c r="M606" s="79"/>
      <c r="N606" s="80"/>
      <c r="O606" s="81"/>
      <c r="P606" s="72"/>
    </row>
    <row r="607" spans="2:16" x14ac:dyDescent="0.2">
      <c r="B607" s="76"/>
      <c r="C607" s="76"/>
      <c r="D607" s="76"/>
      <c r="E607" s="77"/>
      <c r="F607" s="76"/>
      <c r="G607" s="76"/>
      <c r="H607" s="76"/>
      <c r="I607" s="76"/>
      <c r="J607" s="78"/>
      <c r="K607" s="78"/>
      <c r="L607" s="35"/>
      <c r="M607" s="79"/>
      <c r="N607" s="80"/>
      <c r="O607" s="81"/>
      <c r="P607" s="72"/>
    </row>
    <row r="608" spans="2:16" x14ac:dyDescent="0.2">
      <c r="B608" s="76"/>
      <c r="C608" s="76"/>
      <c r="D608" s="76"/>
      <c r="E608" s="77"/>
      <c r="F608" s="76"/>
      <c r="G608" s="76"/>
      <c r="H608" s="76"/>
      <c r="I608" s="76"/>
      <c r="J608" s="78"/>
      <c r="K608" s="78"/>
      <c r="L608" s="35"/>
      <c r="M608" s="79"/>
      <c r="N608" s="80"/>
      <c r="O608" s="81"/>
      <c r="P608" s="72"/>
    </row>
    <row r="609" spans="2:16" x14ac:dyDescent="0.2">
      <c r="B609" s="76"/>
      <c r="C609" s="76"/>
      <c r="D609" s="76"/>
      <c r="E609" s="77"/>
      <c r="F609" s="76"/>
      <c r="G609" s="76"/>
      <c r="H609" s="76"/>
      <c r="I609" s="76"/>
      <c r="J609" s="78"/>
      <c r="K609" s="78"/>
      <c r="L609" s="35"/>
      <c r="M609" s="79"/>
      <c r="N609" s="80"/>
      <c r="O609" s="81"/>
      <c r="P609" s="72"/>
    </row>
    <row r="610" spans="2:16" x14ac:dyDescent="0.2">
      <c r="B610" s="76"/>
      <c r="C610" s="76"/>
      <c r="D610" s="76"/>
      <c r="E610" s="77"/>
      <c r="F610" s="76"/>
      <c r="G610" s="76"/>
      <c r="H610" s="76"/>
      <c r="I610" s="76"/>
      <c r="J610" s="78"/>
      <c r="K610" s="78"/>
      <c r="L610" s="35"/>
      <c r="M610" s="79"/>
      <c r="N610" s="80"/>
      <c r="O610" s="81"/>
      <c r="P610" s="72"/>
    </row>
    <row r="611" spans="2:16" x14ac:dyDescent="0.2">
      <c r="B611" s="76"/>
      <c r="C611" s="76"/>
      <c r="D611" s="76"/>
      <c r="E611" s="77"/>
      <c r="F611" s="76"/>
      <c r="G611" s="76"/>
      <c r="H611" s="76"/>
      <c r="I611" s="76"/>
      <c r="J611" s="78"/>
      <c r="K611" s="78"/>
      <c r="L611" s="35"/>
      <c r="M611" s="79"/>
      <c r="N611" s="80"/>
      <c r="O611" s="81"/>
      <c r="P611" s="72"/>
    </row>
    <row r="612" spans="2:16" x14ac:dyDescent="0.2">
      <c r="B612" s="76"/>
      <c r="C612" s="76"/>
      <c r="D612" s="76"/>
      <c r="E612" s="77"/>
      <c r="F612" s="76"/>
      <c r="G612" s="76"/>
      <c r="H612" s="76"/>
      <c r="I612" s="76"/>
      <c r="J612" s="78"/>
      <c r="K612" s="78"/>
      <c r="L612" s="35"/>
      <c r="M612" s="79"/>
      <c r="N612" s="80"/>
      <c r="O612" s="81"/>
      <c r="P612" s="72"/>
    </row>
    <row r="613" spans="2:16" x14ac:dyDescent="0.2">
      <c r="B613" s="76"/>
      <c r="C613" s="76"/>
      <c r="D613" s="76"/>
      <c r="E613" s="77"/>
      <c r="F613" s="76"/>
      <c r="G613" s="76"/>
      <c r="H613" s="76"/>
      <c r="I613" s="76"/>
      <c r="J613" s="78"/>
      <c r="K613" s="78"/>
      <c r="L613" s="35"/>
      <c r="M613" s="79"/>
      <c r="N613" s="80"/>
      <c r="O613" s="81"/>
      <c r="P613" s="72"/>
    </row>
    <row r="614" spans="2:16" x14ac:dyDescent="0.2">
      <c r="B614" s="76"/>
      <c r="C614" s="76"/>
      <c r="D614" s="76"/>
      <c r="E614" s="77"/>
      <c r="F614" s="76"/>
      <c r="G614" s="76"/>
      <c r="H614" s="76"/>
      <c r="I614" s="76"/>
      <c r="J614" s="78"/>
      <c r="K614" s="78"/>
      <c r="L614" s="35"/>
      <c r="M614" s="79"/>
      <c r="N614" s="80"/>
      <c r="O614" s="81"/>
      <c r="P614" s="72"/>
    </row>
    <row r="615" spans="2:16" x14ac:dyDescent="0.2">
      <c r="B615" s="76"/>
      <c r="C615" s="76"/>
      <c r="D615" s="76"/>
      <c r="E615" s="77"/>
      <c r="F615" s="76"/>
      <c r="G615" s="76"/>
      <c r="H615" s="76"/>
      <c r="I615" s="76"/>
      <c r="J615" s="78"/>
      <c r="K615" s="78"/>
      <c r="L615" s="35"/>
      <c r="M615" s="79"/>
      <c r="N615" s="80"/>
      <c r="O615" s="81"/>
      <c r="P615" s="72"/>
    </row>
    <row r="616" spans="2:16" x14ac:dyDescent="0.2">
      <c r="B616" s="76"/>
      <c r="C616" s="76"/>
      <c r="D616" s="76"/>
      <c r="E616" s="77"/>
      <c r="F616" s="76"/>
      <c r="G616" s="76"/>
      <c r="H616" s="76"/>
      <c r="I616" s="76"/>
      <c r="J616" s="78"/>
      <c r="K616" s="78"/>
      <c r="L616" s="35"/>
      <c r="M616" s="79"/>
      <c r="N616" s="80"/>
      <c r="O616" s="81"/>
      <c r="P616" s="72"/>
    </row>
    <row r="617" spans="2:16" x14ac:dyDescent="0.2">
      <c r="B617" s="76"/>
      <c r="C617" s="76"/>
      <c r="D617" s="76"/>
      <c r="E617" s="77"/>
      <c r="F617" s="76"/>
      <c r="G617" s="76"/>
      <c r="H617" s="76"/>
      <c r="I617" s="76"/>
      <c r="J617" s="78"/>
      <c r="K617" s="78"/>
      <c r="L617" s="35"/>
      <c r="M617" s="79"/>
      <c r="N617" s="80"/>
      <c r="O617" s="81"/>
      <c r="P617" s="72"/>
    </row>
    <row r="618" spans="2:16" x14ac:dyDescent="0.2">
      <c r="B618" s="76"/>
      <c r="C618" s="76"/>
      <c r="D618" s="76"/>
      <c r="E618" s="77"/>
      <c r="F618" s="76"/>
      <c r="G618" s="76"/>
      <c r="H618" s="76"/>
      <c r="I618" s="76"/>
      <c r="J618" s="78"/>
      <c r="K618" s="78"/>
      <c r="L618" s="35"/>
      <c r="M618" s="79"/>
      <c r="N618" s="80"/>
      <c r="O618" s="81"/>
      <c r="P618" s="72"/>
    </row>
    <row r="619" spans="2:16" x14ac:dyDescent="0.2">
      <c r="B619" s="76"/>
      <c r="C619" s="76"/>
      <c r="D619" s="76"/>
      <c r="E619" s="77"/>
      <c r="F619" s="76"/>
      <c r="G619" s="76"/>
      <c r="H619" s="76"/>
      <c r="I619" s="76"/>
      <c r="J619" s="78"/>
      <c r="K619" s="78"/>
      <c r="L619" s="35"/>
      <c r="M619" s="79"/>
      <c r="N619" s="80"/>
      <c r="O619" s="81"/>
      <c r="P619" s="72"/>
    </row>
    <row r="620" spans="2:16" x14ac:dyDescent="0.2">
      <c r="B620" s="76"/>
      <c r="C620" s="76"/>
      <c r="D620" s="76"/>
      <c r="E620" s="77"/>
      <c r="F620" s="76"/>
      <c r="G620" s="76"/>
      <c r="H620" s="76"/>
      <c r="I620" s="76"/>
      <c r="J620" s="78"/>
      <c r="K620" s="78"/>
      <c r="L620" s="35"/>
      <c r="M620" s="79"/>
      <c r="N620" s="80"/>
      <c r="O620" s="81"/>
      <c r="P620" s="72"/>
    </row>
    <row r="621" spans="2:16" x14ac:dyDescent="0.2">
      <c r="B621" s="76"/>
      <c r="C621" s="76"/>
      <c r="D621" s="76"/>
      <c r="E621" s="77"/>
      <c r="F621" s="76"/>
      <c r="G621" s="76"/>
      <c r="H621" s="76"/>
      <c r="I621" s="76"/>
      <c r="J621" s="78"/>
      <c r="K621" s="78"/>
      <c r="L621" s="35"/>
      <c r="M621" s="79"/>
      <c r="N621" s="80"/>
      <c r="O621" s="81"/>
      <c r="P621" s="72"/>
    </row>
    <row r="622" spans="2:16" x14ac:dyDescent="0.2">
      <c r="B622" s="76"/>
      <c r="C622" s="76"/>
      <c r="D622" s="76"/>
      <c r="E622" s="77"/>
      <c r="F622" s="76"/>
      <c r="G622" s="76"/>
      <c r="H622" s="76"/>
      <c r="I622" s="76"/>
      <c r="J622" s="78"/>
      <c r="K622" s="78"/>
      <c r="L622" s="35"/>
      <c r="M622" s="79"/>
      <c r="N622" s="80"/>
      <c r="O622" s="81"/>
      <c r="P622" s="72"/>
    </row>
    <row r="623" spans="2:16" x14ac:dyDescent="0.2">
      <c r="B623" s="76"/>
      <c r="C623" s="76"/>
      <c r="D623" s="76"/>
      <c r="E623" s="77"/>
      <c r="F623" s="76"/>
      <c r="G623" s="76"/>
      <c r="H623" s="76"/>
      <c r="I623" s="76"/>
      <c r="J623" s="78"/>
      <c r="K623" s="78"/>
      <c r="L623" s="35"/>
      <c r="M623" s="79"/>
      <c r="N623" s="80"/>
      <c r="O623" s="81"/>
      <c r="P623" s="72"/>
    </row>
    <row r="624" spans="2:16" x14ac:dyDescent="0.2">
      <c r="B624" s="76"/>
      <c r="C624" s="76"/>
      <c r="D624" s="76"/>
      <c r="E624" s="77"/>
      <c r="F624" s="76"/>
      <c r="G624" s="76"/>
      <c r="H624" s="76"/>
      <c r="I624" s="76"/>
      <c r="J624" s="78"/>
      <c r="K624" s="78"/>
      <c r="L624" s="35"/>
      <c r="M624" s="79"/>
      <c r="N624" s="80"/>
      <c r="O624" s="81"/>
      <c r="P624" s="72"/>
    </row>
    <row r="625" spans="2:16" x14ac:dyDescent="0.2">
      <c r="B625" s="76"/>
      <c r="C625" s="76"/>
      <c r="D625" s="76"/>
      <c r="E625" s="77"/>
      <c r="F625" s="76"/>
      <c r="G625" s="76"/>
      <c r="H625" s="76"/>
      <c r="I625" s="76"/>
      <c r="J625" s="78"/>
      <c r="K625" s="78"/>
      <c r="L625" s="35"/>
      <c r="M625" s="79"/>
      <c r="N625" s="80"/>
      <c r="O625" s="81"/>
      <c r="P625" s="72"/>
    </row>
    <row r="626" spans="2:16" x14ac:dyDescent="0.2">
      <c r="B626" s="76"/>
      <c r="C626" s="76"/>
      <c r="D626" s="76"/>
      <c r="E626" s="77"/>
      <c r="F626" s="76"/>
      <c r="G626" s="76"/>
      <c r="H626" s="76"/>
      <c r="I626" s="76"/>
      <c r="J626" s="78"/>
      <c r="K626" s="78"/>
      <c r="L626" s="35"/>
      <c r="M626" s="79"/>
      <c r="N626" s="80"/>
      <c r="O626" s="81"/>
      <c r="P626" s="72"/>
    </row>
    <row r="627" spans="2:16" x14ac:dyDescent="0.2">
      <c r="B627" s="76"/>
      <c r="C627" s="76"/>
      <c r="D627" s="76"/>
      <c r="E627" s="77"/>
      <c r="F627" s="76"/>
      <c r="G627" s="76"/>
      <c r="H627" s="76"/>
      <c r="I627" s="76"/>
      <c r="J627" s="78"/>
      <c r="K627" s="78"/>
      <c r="L627" s="35"/>
      <c r="M627" s="79"/>
      <c r="N627" s="80"/>
      <c r="O627" s="81"/>
      <c r="P627" s="72"/>
    </row>
    <row r="628" spans="2:16" x14ac:dyDescent="0.2">
      <c r="B628" s="76"/>
      <c r="C628" s="76"/>
      <c r="D628" s="76"/>
      <c r="E628" s="77"/>
      <c r="F628" s="76"/>
      <c r="G628" s="76"/>
      <c r="H628" s="76"/>
      <c r="I628" s="76"/>
      <c r="J628" s="78"/>
      <c r="K628" s="78"/>
      <c r="L628" s="35"/>
      <c r="M628" s="79"/>
      <c r="N628" s="80"/>
      <c r="O628" s="81"/>
      <c r="P628" s="72"/>
    </row>
    <row r="629" spans="2:16" x14ac:dyDescent="0.2">
      <c r="B629" s="76"/>
      <c r="C629" s="76"/>
      <c r="D629" s="76"/>
      <c r="E629" s="77"/>
      <c r="F629" s="76"/>
      <c r="G629" s="76"/>
      <c r="H629" s="76"/>
      <c r="I629" s="76"/>
      <c r="J629" s="78"/>
      <c r="K629" s="78"/>
      <c r="L629" s="35"/>
      <c r="M629" s="79"/>
      <c r="N629" s="80"/>
      <c r="O629" s="81"/>
      <c r="P629" s="72"/>
    </row>
    <row r="630" spans="2:16" x14ac:dyDescent="0.2">
      <c r="B630" s="76"/>
      <c r="C630" s="76"/>
      <c r="D630" s="76"/>
      <c r="E630" s="77"/>
      <c r="F630" s="76"/>
      <c r="G630" s="76"/>
      <c r="H630" s="76"/>
      <c r="I630" s="76"/>
      <c r="J630" s="78"/>
      <c r="K630" s="78"/>
      <c r="L630" s="35"/>
      <c r="M630" s="79"/>
      <c r="N630" s="80"/>
      <c r="O630" s="81"/>
      <c r="P630" s="72"/>
    </row>
    <row r="631" spans="2:16" x14ac:dyDescent="0.2">
      <c r="B631" s="76"/>
      <c r="C631" s="76"/>
      <c r="D631" s="76"/>
      <c r="E631" s="77"/>
      <c r="F631" s="76"/>
      <c r="G631" s="76"/>
      <c r="H631" s="76"/>
      <c r="I631" s="76"/>
      <c r="J631" s="78"/>
      <c r="K631" s="78"/>
      <c r="L631" s="35"/>
      <c r="M631" s="79"/>
      <c r="N631" s="80"/>
      <c r="O631" s="81"/>
      <c r="P631" s="72"/>
    </row>
    <row r="632" spans="2:16" x14ac:dyDescent="0.2">
      <c r="B632" s="76"/>
      <c r="C632" s="76"/>
      <c r="D632" s="76"/>
      <c r="E632" s="77"/>
      <c r="F632" s="76"/>
      <c r="G632" s="76"/>
      <c r="H632" s="76"/>
      <c r="I632" s="76"/>
      <c r="J632" s="78"/>
      <c r="K632" s="78"/>
      <c r="L632" s="35"/>
      <c r="M632" s="79"/>
      <c r="N632" s="80"/>
      <c r="O632" s="81"/>
      <c r="P632" s="72"/>
    </row>
    <row r="633" spans="2:16" x14ac:dyDescent="0.2">
      <c r="B633" s="76"/>
      <c r="C633" s="76"/>
      <c r="D633" s="76"/>
      <c r="E633" s="77"/>
      <c r="F633" s="76"/>
      <c r="G633" s="76"/>
      <c r="H633" s="76"/>
      <c r="I633" s="76"/>
      <c r="J633" s="78"/>
      <c r="K633" s="78"/>
      <c r="L633" s="35"/>
      <c r="M633" s="79"/>
      <c r="N633" s="80"/>
      <c r="O633" s="81"/>
      <c r="P633" s="72"/>
    </row>
    <row r="634" spans="2:16" x14ac:dyDescent="0.2">
      <c r="B634" s="76"/>
      <c r="C634" s="76"/>
      <c r="D634" s="76"/>
      <c r="E634" s="77"/>
      <c r="F634" s="76"/>
      <c r="G634" s="76"/>
      <c r="H634" s="76"/>
      <c r="I634" s="76"/>
      <c r="J634" s="78"/>
      <c r="K634" s="78"/>
      <c r="L634" s="35"/>
      <c r="M634" s="79"/>
      <c r="N634" s="80"/>
      <c r="O634" s="81"/>
      <c r="P634" s="72"/>
    </row>
    <row r="635" spans="2:16" x14ac:dyDescent="0.2">
      <c r="B635" s="76"/>
      <c r="C635" s="76"/>
      <c r="D635" s="76"/>
      <c r="E635" s="77"/>
      <c r="F635" s="76"/>
      <c r="G635" s="76"/>
      <c r="H635" s="76"/>
      <c r="I635" s="76"/>
      <c r="J635" s="78"/>
      <c r="K635" s="78"/>
      <c r="L635" s="35"/>
      <c r="M635" s="79"/>
      <c r="N635" s="80"/>
      <c r="O635" s="81"/>
      <c r="P635" s="72"/>
    </row>
    <row r="636" spans="2:16" x14ac:dyDescent="0.2">
      <c r="B636" s="76"/>
      <c r="C636" s="76"/>
      <c r="D636" s="76"/>
      <c r="E636" s="77"/>
      <c r="F636" s="76"/>
      <c r="G636" s="76"/>
      <c r="H636" s="76"/>
      <c r="I636" s="76"/>
      <c r="J636" s="78"/>
      <c r="K636" s="78"/>
      <c r="L636" s="35"/>
      <c r="M636" s="79"/>
      <c r="N636" s="80"/>
      <c r="O636" s="81"/>
      <c r="P636" s="72"/>
    </row>
    <row r="637" spans="2:16" x14ac:dyDescent="0.2">
      <c r="B637" s="76"/>
      <c r="C637" s="76"/>
      <c r="D637" s="76"/>
      <c r="E637" s="77"/>
      <c r="F637" s="76"/>
      <c r="G637" s="76"/>
      <c r="H637" s="76"/>
      <c r="I637" s="76"/>
      <c r="J637" s="78"/>
      <c r="K637" s="78"/>
      <c r="L637" s="35"/>
      <c r="M637" s="79"/>
      <c r="N637" s="80"/>
      <c r="O637" s="81"/>
      <c r="P637" s="72"/>
    </row>
    <row r="638" spans="2:16" x14ac:dyDescent="0.2">
      <c r="B638" s="76"/>
      <c r="C638" s="76"/>
      <c r="D638" s="76"/>
      <c r="E638" s="77"/>
      <c r="F638" s="76"/>
      <c r="G638" s="76"/>
      <c r="H638" s="76"/>
      <c r="I638" s="76"/>
      <c r="J638" s="78"/>
      <c r="K638" s="78"/>
      <c r="L638" s="35"/>
      <c r="M638" s="79"/>
      <c r="N638" s="80"/>
      <c r="O638" s="81"/>
      <c r="P638" s="72"/>
    </row>
    <row r="639" spans="2:16" x14ac:dyDescent="0.2">
      <c r="B639" s="76"/>
      <c r="C639" s="76"/>
      <c r="D639" s="76"/>
      <c r="E639" s="77"/>
      <c r="F639" s="76"/>
      <c r="G639" s="76"/>
      <c r="H639" s="76"/>
      <c r="I639" s="76"/>
      <c r="J639" s="78"/>
      <c r="K639" s="78"/>
      <c r="L639" s="35"/>
      <c r="M639" s="79"/>
      <c r="N639" s="80"/>
      <c r="O639" s="81"/>
      <c r="P639" s="72"/>
    </row>
    <row r="640" spans="2:16" x14ac:dyDescent="0.2">
      <c r="B640" s="76"/>
      <c r="C640" s="76"/>
      <c r="D640" s="76"/>
      <c r="E640" s="77"/>
      <c r="F640" s="76"/>
      <c r="G640" s="76"/>
      <c r="H640" s="76"/>
      <c r="I640" s="76"/>
      <c r="J640" s="78"/>
      <c r="K640" s="78"/>
      <c r="L640" s="35"/>
      <c r="M640" s="79"/>
      <c r="N640" s="80"/>
      <c r="O640" s="81"/>
      <c r="P640" s="72"/>
    </row>
    <row r="641" spans="2:16" x14ac:dyDescent="0.2">
      <c r="B641" s="76"/>
      <c r="C641" s="76"/>
      <c r="D641" s="76"/>
      <c r="E641" s="77"/>
      <c r="F641" s="76"/>
      <c r="G641" s="76"/>
      <c r="H641" s="76"/>
      <c r="I641" s="76"/>
      <c r="J641" s="78"/>
      <c r="K641" s="78"/>
      <c r="L641" s="35"/>
      <c r="M641" s="79"/>
      <c r="N641" s="80"/>
      <c r="O641" s="81"/>
      <c r="P641" s="72"/>
    </row>
    <row r="642" spans="2:16" x14ac:dyDescent="0.2">
      <c r="B642" s="76"/>
      <c r="C642" s="76"/>
      <c r="D642" s="76"/>
      <c r="E642" s="77"/>
      <c r="F642" s="76"/>
      <c r="G642" s="76"/>
      <c r="H642" s="76"/>
      <c r="I642" s="76"/>
      <c r="J642" s="78"/>
      <c r="K642" s="78"/>
      <c r="L642" s="35"/>
      <c r="M642" s="79"/>
      <c r="N642" s="80"/>
      <c r="O642" s="81"/>
      <c r="P642" s="72"/>
    </row>
    <row r="643" spans="2:16" x14ac:dyDescent="0.2">
      <c r="B643" s="76"/>
      <c r="C643" s="76"/>
      <c r="D643" s="76"/>
      <c r="E643" s="77"/>
      <c r="F643" s="76"/>
      <c r="G643" s="76"/>
      <c r="H643" s="76"/>
      <c r="I643" s="76"/>
      <c r="J643" s="78"/>
      <c r="K643" s="78"/>
      <c r="L643" s="35"/>
      <c r="M643" s="79"/>
      <c r="N643" s="80"/>
      <c r="O643" s="81"/>
      <c r="P643" s="72"/>
    </row>
    <row r="644" spans="2:16" x14ac:dyDescent="0.2">
      <c r="B644" s="76"/>
      <c r="C644" s="76"/>
      <c r="D644" s="76"/>
      <c r="E644" s="77"/>
      <c r="F644" s="76"/>
      <c r="G644" s="76"/>
      <c r="H644" s="76"/>
      <c r="I644" s="76"/>
      <c r="J644" s="78"/>
      <c r="K644" s="78"/>
      <c r="L644" s="35"/>
      <c r="M644" s="79"/>
      <c r="N644" s="80"/>
      <c r="O644" s="81"/>
      <c r="P644" s="72"/>
    </row>
    <row r="645" spans="2:16" x14ac:dyDescent="0.2">
      <c r="B645" s="76"/>
      <c r="C645" s="76"/>
      <c r="D645" s="76"/>
      <c r="E645" s="77"/>
      <c r="F645" s="76"/>
      <c r="G645" s="76"/>
      <c r="H645" s="76"/>
      <c r="I645" s="76"/>
      <c r="J645" s="78"/>
      <c r="K645" s="78"/>
      <c r="L645" s="35"/>
      <c r="M645" s="79"/>
      <c r="N645" s="80"/>
      <c r="O645" s="81"/>
      <c r="P645" s="72"/>
    </row>
    <row r="646" spans="2:16" x14ac:dyDescent="0.2">
      <c r="B646" s="76"/>
      <c r="C646" s="76"/>
      <c r="D646" s="76"/>
      <c r="E646" s="77"/>
      <c r="F646" s="76"/>
      <c r="G646" s="76"/>
      <c r="H646" s="76"/>
      <c r="I646" s="76"/>
      <c r="J646" s="78"/>
      <c r="K646" s="78"/>
      <c r="L646" s="35"/>
      <c r="M646" s="79"/>
      <c r="N646" s="80"/>
      <c r="O646" s="81"/>
    </row>
    <row r="647" spans="2:16" x14ac:dyDescent="0.2">
      <c r="B647" s="76"/>
      <c r="C647" s="76"/>
      <c r="D647" s="76"/>
      <c r="E647" s="77"/>
      <c r="F647" s="76"/>
      <c r="G647" s="76"/>
      <c r="H647" s="76"/>
      <c r="I647" s="76"/>
      <c r="J647" s="78"/>
      <c r="K647" s="78"/>
      <c r="L647" s="35"/>
      <c r="M647" s="79"/>
      <c r="N647" s="80"/>
      <c r="O647" s="81"/>
    </row>
    <row r="648" spans="2:16" x14ac:dyDescent="0.2">
      <c r="B648" s="76"/>
      <c r="C648" s="76"/>
      <c r="D648" s="76"/>
      <c r="E648" s="77"/>
      <c r="F648" s="76"/>
      <c r="G648" s="76"/>
      <c r="H648" s="76"/>
      <c r="I648" s="76"/>
      <c r="J648" s="78"/>
      <c r="K648" s="78"/>
      <c r="L648" s="35"/>
      <c r="M648" s="79"/>
      <c r="N648" s="80"/>
      <c r="O648" s="81"/>
    </row>
    <row r="649" spans="2:16" x14ac:dyDescent="0.2">
      <c r="B649" s="76"/>
      <c r="C649" s="76"/>
      <c r="D649" s="76"/>
      <c r="E649" s="77"/>
      <c r="F649" s="76"/>
      <c r="G649" s="76"/>
      <c r="H649" s="76"/>
      <c r="I649" s="76"/>
      <c r="J649" s="78"/>
      <c r="K649" s="78"/>
      <c r="L649" s="35"/>
      <c r="M649" s="79"/>
      <c r="N649" s="80"/>
      <c r="O649" s="81"/>
    </row>
    <row r="650" spans="2:16" x14ac:dyDescent="0.2">
      <c r="B650" s="76"/>
      <c r="C650" s="76"/>
      <c r="D650" s="76"/>
      <c r="E650" s="77"/>
      <c r="F650" s="76"/>
      <c r="I650" s="76"/>
      <c r="J650" s="78"/>
      <c r="K650" s="78"/>
      <c r="L650" s="35"/>
      <c r="M650" s="79"/>
      <c r="N650" s="80"/>
      <c r="O650" s="81"/>
    </row>
    <row r="651" spans="2:16" x14ac:dyDescent="0.2">
      <c r="C651" s="76"/>
      <c r="D651" s="76"/>
      <c r="E651" s="77"/>
      <c r="F651" s="76"/>
      <c r="L651" s="35"/>
      <c r="M651" s="79"/>
      <c r="N651" s="80"/>
    </row>
  </sheetData>
  <sheetProtection sheet="1" objects="1" scenarios="1"/>
  <mergeCells count="20">
    <mergeCell ref="T70:U70"/>
    <mergeCell ref="P87:Q87"/>
    <mergeCell ref="P88:Q88"/>
    <mergeCell ref="P89:Q89"/>
    <mergeCell ref="P90:Q90"/>
    <mergeCell ref="P80:Q80"/>
    <mergeCell ref="P81:Q81"/>
    <mergeCell ref="P82:Q82"/>
    <mergeCell ref="P91:Q91"/>
    <mergeCell ref="P71:Q71"/>
    <mergeCell ref="P83:Q83"/>
    <mergeCell ref="P84:Q84"/>
    <mergeCell ref="P85:Q85"/>
    <mergeCell ref="P86:Q86"/>
    <mergeCell ref="P92:Q92"/>
    <mergeCell ref="P97:Q97"/>
    <mergeCell ref="P93:Q93"/>
    <mergeCell ref="P94:Q94"/>
    <mergeCell ref="P95:Q95"/>
    <mergeCell ref="P96:Q96"/>
  </mergeCells>
  <phoneticPr fontId="0" type="noConversion"/>
  <conditionalFormatting sqref="C16:C110 E16">
    <cfRule type="cellIs" dxfId="123" priority="482" stopIfTrue="1" operator="lessThanOrEqual">
      <formula>0</formula>
    </cfRule>
  </conditionalFormatting>
  <conditionalFormatting sqref="E146:F146">
    <cfRule type="cellIs" dxfId="122" priority="363" stopIfTrue="1" operator="lessThanOrEqual">
      <formula>0</formula>
    </cfRule>
  </conditionalFormatting>
  <conditionalFormatting sqref="F135">
    <cfRule type="cellIs" dxfId="121" priority="374" stopIfTrue="1" operator="lessThanOrEqual">
      <formula>0</formula>
    </cfRule>
  </conditionalFormatting>
  <conditionalFormatting sqref="F136">
    <cfRule type="cellIs" dxfId="120" priority="373" stopIfTrue="1" operator="lessThanOrEqual">
      <formula>0</formula>
    </cfRule>
  </conditionalFormatting>
  <conditionalFormatting sqref="F137">
    <cfRule type="cellIs" dxfId="119" priority="372" stopIfTrue="1" operator="lessThanOrEqual">
      <formula>0</formula>
    </cfRule>
  </conditionalFormatting>
  <conditionalFormatting sqref="F138">
    <cfRule type="cellIs" dxfId="118" priority="371" stopIfTrue="1" operator="lessThanOrEqual">
      <formula>0</formula>
    </cfRule>
  </conditionalFormatting>
  <conditionalFormatting sqref="F139">
    <cfRule type="cellIs" dxfId="117" priority="370" stopIfTrue="1" operator="lessThanOrEqual">
      <formula>0</formula>
    </cfRule>
  </conditionalFormatting>
  <conditionalFormatting sqref="F140">
    <cfRule type="cellIs" dxfId="116" priority="369" stopIfTrue="1" operator="lessThanOrEqual">
      <formula>0</formula>
    </cfRule>
  </conditionalFormatting>
  <conditionalFormatting sqref="F141">
    <cfRule type="cellIs" dxfId="115" priority="368" stopIfTrue="1" operator="lessThanOrEqual">
      <formula>0</formula>
    </cfRule>
  </conditionalFormatting>
  <conditionalFormatting sqref="F142">
    <cfRule type="cellIs" dxfId="114" priority="367" stopIfTrue="1" operator="lessThanOrEqual">
      <formula>0</formula>
    </cfRule>
  </conditionalFormatting>
  <conditionalFormatting sqref="E143:F143">
    <cfRule type="cellIs" dxfId="113" priority="366" stopIfTrue="1" operator="lessThanOrEqual">
      <formula>0</formula>
    </cfRule>
  </conditionalFormatting>
  <conditionalFormatting sqref="E144:F144">
    <cfRule type="cellIs" dxfId="112" priority="365" stopIfTrue="1" operator="lessThanOrEqual">
      <formula>0</formula>
    </cfRule>
  </conditionalFormatting>
  <conditionalFormatting sqref="E145:F145">
    <cfRule type="cellIs" dxfId="111" priority="364" stopIfTrue="1" operator="lessThanOrEqual">
      <formula>0</formula>
    </cfRule>
  </conditionalFormatting>
  <conditionalFormatting sqref="F17">
    <cfRule type="cellIs" dxfId="110" priority="250" stopIfTrue="1" operator="lessThanOrEqual">
      <formula>0</formula>
    </cfRule>
  </conditionalFormatting>
  <conditionalFormatting sqref="F123">
    <cfRule type="cellIs" dxfId="109" priority="154" stopIfTrue="1" operator="lessThanOrEqual">
      <formula>0</formula>
    </cfRule>
  </conditionalFormatting>
  <conditionalFormatting sqref="F24">
    <cfRule type="cellIs" dxfId="108" priority="89" stopIfTrue="1" operator="lessThanOrEqual">
      <formula>0</formula>
    </cfRule>
  </conditionalFormatting>
  <conditionalFormatting sqref="F122">
    <cfRule type="cellIs" dxfId="107" priority="153" stopIfTrue="1" operator="lessThanOrEqual">
      <formula>0</formula>
    </cfRule>
  </conditionalFormatting>
  <conditionalFormatting sqref="F126 F130 F134">
    <cfRule type="cellIs" dxfId="106" priority="148" stopIfTrue="1" operator="lessThanOrEqual">
      <formula>0</formula>
    </cfRule>
  </conditionalFormatting>
  <conditionalFormatting sqref="F125 F129 F133">
    <cfRule type="cellIs" dxfId="105" priority="147" stopIfTrue="1" operator="lessThanOrEqual">
      <formula>0</formula>
    </cfRule>
  </conditionalFormatting>
  <conditionalFormatting sqref="F129">
    <cfRule type="cellIs" dxfId="104" priority="143" stopIfTrue="1" operator="lessThanOrEqual">
      <formula>0</formula>
    </cfRule>
  </conditionalFormatting>
  <conditionalFormatting sqref="F134">
    <cfRule type="cellIs" dxfId="103" priority="142" stopIfTrue="1" operator="lessThanOrEqual">
      <formula>0</formula>
    </cfRule>
  </conditionalFormatting>
  <conditionalFormatting sqref="F133">
    <cfRule type="cellIs" dxfId="102" priority="141" stopIfTrue="1" operator="lessThanOrEqual">
      <formula>0</formula>
    </cfRule>
  </conditionalFormatting>
  <conditionalFormatting sqref="F18">
    <cfRule type="cellIs" dxfId="101" priority="140" stopIfTrue="1" operator="lessThanOrEqual">
      <formula>0</formula>
    </cfRule>
  </conditionalFormatting>
  <conditionalFormatting sqref="F19">
    <cfRule type="cellIs" dxfId="100" priority="139" stopIfTrue="1" operator="lessThanOrEqual">
      <formula>0</formula>
    </cfRule>
  </conditionalFormatting>
  <conditionalFormatting sqref="F20">
    <cfRule type="cellIs" dxfId="99" priority="138" stopIfTrue="1" operator="lessThanOrEqual">
      <formula>0</formula>
    </cfRule>
  </conditionalFormatting>
  <conditionalFormatting sqref="F121">
    <cfRule type="cellIs" dxfId="98" priority="152" stopIfTrue="1" operator="lessThanOrEqual">
      <formula>0</formula>
    </cfRule>
  </conditionalFormatting>
  <conditionalFormatting sqref="F127 F131">
    <cfRule type="cellIs" dxfId="97" priority="149" stopIfTrue="1" operator="lessThanOrEqual">
      <formula>0</formula>
    </cfRule>
  </conditionalFormatting>
  <conditionalFormatting sqref="F132">
    <cfRule type="cellIs" dxfId="96" priority="146" stopIfTrue="1" operator="lessThanOrEqual">
      <formula>0</formula>
    </cfRule>
  </conditionalFormatting>
  <conditionalFormatting sqref="F131">
    <cfRule type="cellIs" dxfId="95" priority="145" stopIfTrue="1" operator="lessThanOrEqual">
      <formula>0</formula>
    </cfRule>
  </conditionalFormatting>
  <conditionalFormatting sqref="F130">
    <cfRule type="cellIs" dxfId="94" priority="144" stopIfTrue="1" operator="lessThanOrEqual">
      <formula>0</formula>
    </cfRule>
  </conditionalFormatting>
  <conditionalFormatting sqref="F124">
    <cfRule type="cellIs" dxfId="93" priority="166" stopIfTrue="1" operator="lessThanOrEqual">
      <formula>0</formula>
    </cfRule>
  </conditionalFormatting>
  <conditionalFormatting sqref="F128 F132">
    <cfRule type="cellIs" dxfId="92" priority="150" stopIfTrue="1" operator="lessThanOrEqual">
      <formula>0</formula>
    </cfRule>
  </conditionalFormatting>
  <conditionalFormatting sqref="F112">
    <cfRule type="cellIs" dxfId="91" priority="1" stopIfTrue="1" operator="lessThanOrEqual">
      <formula>0</formula>
    </cfRule>
  </conditionalFormatting>
  <conditionalFormatting sqref="F16">
    <cfRule type="cellIs" dxfId="90" priority="137" stopIfTrue="1" operator="lessThanOrEqual">
      <formula>0</formula>
    </cfRule>
  </conditionalFormatting>
  <conditionalFormatting sqref="F69">
    <cfRule type="cellIs" dxfId="89" priority="44" stopIfTrue="1" operator="lessThanOrEqual">
      <formula>0</formula>
    </cfRule>
  </conditionalFormatting>
  <conditionalFormatting sqref="F70">
    <cfRule type="cellIs" dxfId="88" priority="43" stopIfTrue="1" operator="lessThanOrEqual">
      <formula>0</formula>
    </cfRule>
  </conditionalFormatting>
  <conditionalFormatting sqref="F71">
    <cfRule type="cellIs" dxfId="87" priority="42" stopIfTrue="1" operator="lessThanOrEqual">
      <formula>0</formula>
    </cfRule>
  </conditionalFormatting>
  <conditionalFormatting sqref="F72">
    <cfRule type="cellIs" dxfId="86" priority="41" stopIfTrue="1" operator="lessThanOrEqual">
      <formula>0</formula>
    </cfRule>
  </conditionalFormatting>
  <conditionalFormatting sqref="F65">
    <cfRule type="cellIs" dxfId="85" priority="48" stopIfTrue="1" operator="lessThanOrEqual">
      <formula>0</formula>
    </cfRule>
  </conditionalFormatting>
  <conditionalFormatting sqref="F66">
    <cfRule type="cellIs" dxfId="84" priority="47" stopIfTrue="1" operator="lessThanOrEqual">
      <formula>0</formula>
    </cfRule>
  </conditionalFormatting>
  <conditionalFormatting sqref="F67">
    <cfRule type="cellIs" dxfId="83" priority="46" stopIfTrue="1" operator="lessThanOrEqual">
      <formula>0</formula>
    </cfRule>
  </conditionalFormatting>
  <conditionalFormatting sqref="F68">
    <cfRule type="cellIs" dxfId="82" priority="45" stopIfTrue="1" operator="lessThanOrEqual">
      <formula>0</formula>
    </cfRule>
  </conditionalFormatting>
  <conditionalFormatting sqref="F73">
    <cfRule type="cellIs" dxfId="81" priority="40" stopIfTrue="1" operator="lessThanOrEqual">
      <formula>0</formula>
    </cfRule>
  </conditionalFormatting>
  <conditionalFormatting sqref="F74">
    <cfRule type="cellIs" dxfId="80" priority="39" stopIfTrue="1" operator="lessThanOrEqual">
      <formula>0</formula>
    </cfRule>
  </conditionalFormatting>
  <conditionalFormatting sqref="F75">
    <cfRule type="cellIs" dxfId="79" priority="38" stopIfTrue="1" operator="lessThanOrEqual">
      <formula>0</formula>
    </cfRule>
  </conditionalFormatting>
  <conditionalFormatting sqref="F76">
    <cfRule type="cellIs" dxfId="78" priority="37" stopIfTrue="1" operator="lessThanOrEqual">
      <formula>0</formula>
    </cfRule>
  </conditionalFormatting>
  <conditionalFormatting sqref="F77">
    <cfRule type="cellIs" dxfId="77" priority="36" stopIfTrue="1" operator="lessThanOrEqual">
      <formula>0</formula>
    </cfRule>
  </conditionalFormatting>
  <conditionalFormatting sqref="F78">
    <cfRule type="cellIs" dxfId="76" priority="35" stopIfTrue="1" operator="lessThanOrEqual">
      <formula>0</formula>
    </cfRule>
  </conditionalFormatting>
  <conditionalFormatting sqref="F79">
    <cfRule type="cellIs" dxfId="75" priority="34" stopIfTrue="1" operator="lessThanOrEqual">
      <formula>0</formula>
    </cfRule>
  </conditionalFormatting>
  <conditionalFormatting sqref="F80">
    <cfRule type="cellIs" dxfId="74" priority="33" stopIfTrue="1" operator="lessThanOrEqual">
      <formula>0</formula>
    </cfRule>
  </conditionalFormatting>
  <conditionalFormatting sqref="F21">
    <cfRule type="cellIs" dxfId="73" priority="92" stopIfTrue="1" operator="lessThanOrEqual">
      <formula>0</formula>
    </cfRule>
  </conditionalFormatting>
  <conditionalFormatting sqref="F22">
    <cfRule type="cellIs" dxfId="72" priority="91" stopIfTrue="1" operator="lessThanOrEqual">
      <formula>0</formula>
    </cfRule>
  </conditionalFormatting>
  <conditionalFormatting sqref="F23">
    <cfRule type="cellIs" dxfId="71" priority="90" stopIfTrue="1" operator="lessThanOrEqual">
      <formula>0</formula>
    </cfRule>
  </conditionalFormatting>
  <conditionalFormatting sqref="F25">
    <cfRule type="cellIs" dxfId="70" priority="88" stopIfTrue="1" operator="lessThanOrEqual">
      <formula>0</formula>
    </cfRule>
  </conditionalFormatting>
  <conditionalFormatting sqref="F26">
    <cfRule type="cellIs" dxfId="69" priority="87" stopIfTrue="1" operator="lessThanOrEqual">
      <formula>0</formula>
    </cfRule>
  </conditionalFormatting>
  <conditionalFormatting sqref="F27">
    <cfRule type="cellIs" dxfId="68" priority="86" stopIfTrue="1" operator="lessThanOrEqual">
      <formula>0</formula>
    </cfRule>
  </conditionalFormatting>
  <conditionalFormatting sqref="F28">
    <cfRule type="cellIs" dxfId="67" priority="85" stopIfTrue="1" operator="lessThanOrEqual">
      <formula>0</formula>
    </cfRule>
  </conditionalFormatting>
  <conditionalFormatting sqref="F29">
    <cfRule type="cellIs" dxfId="66" priority="84" stopIfTrue="1" operator="lessThanOrEqual">
      <formula>0</formula>
    </cfRule>
  </conditionalFormatting>
  <conditionalFormatting sqref="F30">
    <cfRule type="cellIs" dxfId="65" priority="83" stopIfTrue="1" operator="lessThanOrEqual">
      <formula>0</formula>
    </cfRule>
  </conditionalFormatting>
  <conditionalFormatting sqref="F31">
    <cfRule type="cellIs" dxfId="64" priority="82" stopIfTrue="1" operator="lessThanOrEqual">
      <formula>0</formula>
    </cfRule>
  </conditionalFormatting>
  <conditionalFormatting sqref="F32">
    <cfRule type="cellIs" dxfId="63" priority="81" stopIfTrue="1" operator="lessThanOrEqual">
      <formula>0</formula>
    </cfRule>
  </conditionalFormatting>
  <conditionalFormatting sqref="F33">
    <cfRule type="cellIs" dxfId="62" priority="80" stopIfTrue="1" operator="lessThanOrEqual">
      <formula>0</formula>
    </cfRule>
  </conditionalFormatting>
  <conditionalFormatting sqref="F34">
    <cfRule type="cellIs" dxfId="61" priority="79" stopIfTrue="1" operator="lessThanOrEqual">
      <formula>0</formula>
    </cfRule>
  </conditionalFormatting>
  <conditionalFormatting sqref="F35">
    <cfRule type="cellIs" dxfId="60" priority="78" stopIfTrue="1" operator="lessThanOrEqual">
      <formula>0</formula>
    </cfRule>
  </conditionalFormatting>
  <conditionalFormatting sqref="F36">
    <cfRule type="cellIs" dxfId="59" priority="77" stopIfTrue="1" operator="lessThanOrEqual">
      <formula>0</formula>
    </cfRule>
  </conditionalFormatting>
  <conditionalFormatting sqref="F37">
    <cfRule type="cellIs" dxfId="58" priority="76" stopIfTrue="1" operator="lessThanOrEqual">
      <formula>0</formula>
    </cfRule>
  </conditionalFormatting>
  <conditionalFormatting sqref="F38">
    <cfRule type="cellIs" dxfId="57" priority="75" stopIfTrue="1" operator="lessThanOrEqual">
      <formula>0</formula>
    </cfRule>
  </conditionalFormatting>
  <conditionalFormatting sqref="F39">
    <cfRule type="cellIs" dxfId="56" priority="74" stopIfTrue="1" operator="lessThanOrEqual">
      <formula>0</formula>
    </cfRule>
  </conditionalFormatting>
  <conditionalFormatting sqref="F40">
    <cfRule type="cellIs" dxfId="55" priority="73" stopIfTrue="1" operator="lessThanOrEqual">
      <formula>0</formula>
    </cfRule>
  </conditionalFormatting>
  <conditionalFormatting sqref="F41">
    <cfRule type="cellIs" dxfId="54" priority="72" stopIfTrue="1" operator="lessThanOrEqual">
      <formula>0</formula>
    </cfRule>
  </conditionalFormatting>
  <conditionalFormatting sqref="F42">
    <cfRule type="cellIs" dxfId="53" priority="71" stopIfTrue="1" operator="lessThanOrEqual">
      <formula>0</formula>
    </cfRule>
  </conditionalFormatting>
  <conditionalFormatting sqref="F43">
    <cfRule type="cellIs" dxfId="52" priority="70" stopIfTrue="1" operator="lessThanOrEqual">
      <formula>0</formula>
    </cfRule>
  </conditionalFormatting>
  <conditionalFormatting sqref="F44">
    <cfRule type="cellIs" dxfId="51" priority="69" stopIfTrue="1" operator="lessThanOrEqual">
      <formula>0</formula>
    </cfRule>
  </conditionalFormatting>
  <conditionalFormatting sqref="F45">
    <cfRule type="cellIs" dxfId="50" priority="68" stopIfTrue="1" operator="lessThanOrEqual">
      <formula>0</formula>
    </cfRule>
  </conditionalFormatting>
  <conditionalFormatting sqref="F46">
    <cfRule type="cellIs" dxfId="49" priority="67" stopIfTrue="1" operator="lessThanOrEqual">
      <formula>0</formula>
    </cfRule>
  </conditionalFormatting>
  <conditionalFormatting sqref="F47">
    <cfRule type="cellIs" dxfId="48" priority="66" stopIfTrue="1" operator="lessThanOrEqual">
      <formula>0</formula>
    </cfRule>
  </conditionalFormatting>
  <conditionalFormatting sqref="F48">
    <cfRule type="cellIs" dxfId="47" priority="65" stopIfTrue="1" operator="lessThanOrEqual">
      <formula>0</formula>
    </cfRule>
  </conditionalFormatting>
  <conditionalFormatting sqref="F49">
    <cfRule type="cellIs" dxfId="46" priority="64" stopIfTrue="1" operator="lessThanOrEqual">
      <formula>0</formula>
    </cfRule>
  </conditionalFormatting>
  <conditionalFormatting sqref="F50">
    <cfRule type="cellIs" dxfId="45" priority="63" stopIfTrue="1" operator="lessThanOrEqual">
      <formula>0</formula>
    </cfRule>
  </conditionalFormatting>
  <conditionalFormatting sqref="F51">
    <cfRule type="cellIs" dxfId="44" priority="62" stopIfTrue="1" operator="lessThanOrEqual">
      <formula>0</formula>
    </cfRule>
  </conditionalFormatting>
  <conditionalFormatting sqref="F52">
    <cfRule type="cellIs" dxfId="43" priority="61" stopIfTrue="1" operator="lessThanOrEqual">
      <formula>0</formula>
    </cfRule>
  </conditionalFormatting>
  <conditionalFormatting sqref="F53">
    <cfRule type="cellIs" dxfId="42" priority="60" stopIfTrue="1" operator="lessThanOrEqual">
      <formula>0</formula>
    </cfRule>
  </conditionalFormatting>
  <conditionalFormatting sqref="F54">
    <cfRule type="cellIs" dxfId="41" priority="59" stopIfTrue="1" operator="lessThanOrEqual">
      <formula>0</formula>
    </cfRule>
  </conditionalFormatting>
  <conditionalFormatting sqref="F55">
    <cfRule type="cellIs" dxfId="40" priority="58" stopIfTrue="1" operator="lessThanOrEqual">
      <formula>0</formula>
    </cfRule>
  </conditionalFormatting>
  <conditionalFormatting sqref="F56">
    <cfRule type="cellIs" dxfId="39" priority="57" stopIfTrue="1" operator="lessThanOrEqual">
      <formula>0</formula>
    </cfRule>
  </conditionalFormatting>
  <conditionalFormatting sqref="F57">
    <cfRule type="cellIs" dxfId="38" priority="56" stopIfTrue="1" operator="lessThanOrEqual">
      <formula>0</formula>
    </cfRule>
  </conditionalFormatting>
  <conditionalFormatting sqref="F58">
    <cfRule type="cellIs" dxfId="37" priority="55" stopIfTrue="1" operator="lessThanOrEqual">
      <formula>0</formula>
    </cfRule>
  </conditionalFormatting>
  <conditionalFormatting sqref="F59">
    <cfRule type="cellIs" dxfId="36" priority="54" stopIfTrue="1" operator="lessThanOrEqual">
      <formula>0</formula>
    </cfRule>
  </conditionalFormatting>
  <conditionalFormatting sqref="F60">
    <cfRule type="cellIs" dxfId="35" priority="53" stopIfTrue="1" operator="lessThanOrEqual">
      <formula>0</formula>
    </cfRule>
  </conditionalFormatting>
  <conditionalFormatting sqref="F61">
    <cfRule type="cellIs" dxfId="34" priority="52" stopIfTrue="1" operator="lessThanOrEqual">
      <formula>0</formula>
    </cfRule>
  </conditionalFormatting>
  <conditionalFormatting sqref="F62">
    <cfRule type="cellIs" dxfId="33" priority="51" stopIfTrue="1" operator="lessThanOrEqual">
      <formula>0</formula>
    </cfRule>
  </conditionalFormatting>
  <conditionalFormatting sqref="F63">
    <cfRule type="cellIs" dxfId="32" priority="50" stopIfTrue="1" operator="lessThanOrEqual">
      <formula>0</formula>
    </cfRule>
  </conditionalFormatting>
  <conditionalFormatting sqref="F64">
    <cfRule type="cellIs" dxfId="31" priority="49" stopIfTrue="1" operator="lessThanOrEqual">
      <formula>0</formula>
    </cfRule>
  </conditionalFormatting>
  <conditionalFormatting sqref="F81">
    <cfRule type="cellIs" dxfId="30" priority="32" stopIfTrue="1" operator="lessThanOrEqual">
      <formula>0</formula>
    </cfRule>
  </conditionalFormatting>
  <conditionalFormatting sqref="F82">
    <cfRule type="cellIs" dxfId="29" priority="31" stopIfTrue="1" operator="lessThanOrEqual">
      <formula>0</formula>
    </cfRule>
  </conditionalFormatting>
  <conditionalFormatting sqref="F83">
    <cfRule type="cellIs" dxfId="28" priority="30" stopIfTrue="1" operator="lessThanOrEqual">
      <formula>0</formula>
    </cfRule>
  </conditionalFormatting>
  <conditionalFormatting sqref="F84">
    <cfRule type="cellIs" dxfId="27" priority="29" stopIfTrue="1" operator="lessThanOrEqual">
      <formula>0</formula>
    </cfRule>
  </conditionalFormatting>
  <conditionalFormatting sqref="F85">
    <cfRule type="cellIs" dxfId="26" priority="28" stopIfTrue="1" operator="lessThanOrEqual">
      <formula>0</formula>
    </cfRule>
  </conditionalFormatting>
  <conditionalFormatting sqref="F86">
    <cfRule type="cellIs" dxfId="25" priority="27" stopIfTrue="1" operator="lessThanOrEqual">
      <formula>0</formula>
    </cfRule>
  </conditionalFormatting>
  <conditionalFormatting sqref="F87">
    <cfRule type="cellIs" dxfId="24" priority="26" stopIfTrue="1" operator="lessThanOrEqual">
      <formula>0</formula>
    </cfRule>
  </conditionalFormatting>
  <conditionalFormatting sqref="F88">
    <cfRule type="cellIs" dxfId="23" priority="25" stopIfTrue="1" operator="lessThanOrEqual">
      <formula>0</formula>
    </cfRule>
  </conditionalFormatting>
  <conditionalFormatting sqref="F89">
    <cfRule type="cellIs" dxfId="22" priority="24" stopIfTrue="1" operator="lessThanOrEqual">
      <formula>0</formula>
    </cfRule>
  </conditionalFormatting>
  <conditionalFormatting sqref="F90">
    <cfRule type="cellIs" dxfId="21" priority="23" stopIfTrue="1" operator="lessThanOrEqual">
      <formula>0</formula>
    </cfRule>
  </conditionalFormatting>
  <conditionalFormatting sqref="F91">
    <cfRule type="cellIs" dxfId="20" priority="22" stopIfTrue="1" operator="lessThanOrEqual">
      <formula>0</formula>
    </cfRule>
  </conditionalFormatting>
  <conditionalFormatting sqref="F92">
    <cfRule type="cellIs" dxfId="19" priority="21" stopIfTrue="1" operator="lessThanOrEqual">
      <formula>0</formula>
    </cfRule>
  </conditionalFormatting>
  <conditionalFormatting sqref="F93">
    <cfRule type="cellIs" dxfId="18" priority="20" stopIfTrue="1" operator="lessThanOrEqual">
      <formula>0</formula>
    </cfRule>
  </conditionalFormatting>
  <conditionalFormatting sqref="F94">
    <cfRule type="cellIs" dxfId="17" priority="19" stopIfTrue="1" operator="lessThanOrEqual">
      <formula>0</formula>
    </cfRule>
  </conditionalFormatting>
  <conditionalFormatting sqref="F95">
    <cfRule type="cellIs" dxfId="16" priority="18" stopIfTrue="1" operator="lessThanOrEqual">
      <formula>0</formula>
    </cfRule>
  </conditionalFormatting>
  <conditionalFormatting sqref="F96">
    <cfRule type="cellIs" dxfId="15" priority="17" stopIfTrue="1" operator="lessThanOrEqual">
      <formula>0</formula>
    </cfRule>
  </conditionalFormatting>
  <conditionalFormatting sqref="F97">
    <cfRule type="cellIs" dxfId="14" priority="16" stopIfTrue="1" operator="lessThanOrEqual">
      <formula>0</formula>
    </cfRule>
  </conditionalFormatting>
  <conditionalFormatting sqref="F98">
    <cfRule type="cellIs" dxfId="13" priority="15" stopIfTrue="1" operator="lessThanOrEqual">
      <formula>0</formula>
    </cfRule>
  </conditionalFormatting>
  <conditionalFormatting sqref="F99">
    <cfRule type="cellIs" dxfId="12" priority="14" stopIfTrue="1" operator="lessThanOrEqual">
      <formula>0</formula>
    </cfRule>
  </conditionalFormatting>
  <conditionalFormatting sqref="F100">
    <cfRule type="cellIs" dxfId="11" priority="13" stopIfTrue="1" operator="lessThanOrEqual">
      <formula>0</formula>
    </cfRule>
  </conditionalFormatting>
  <conditionalFormatting sqref="F101">
    <cfRule type="cellIs" dxfId="10" priority="12" stopIfTrue="1" operator="lessThanOrEqual">
      <formula>0</formula>
    </cfRule>
  </conditionalFormatting>
  <conditionalFormatting sqref="F102">
    <cfRule type="cellIs" dxfId="9" priority="11" stopIfTrue="1" operator="lessThanOrEqual">
      <formula>0</formula>
    </cfRule>
  </conditionalFormatting>
  <conditionalFormatting sqref="F103">
    <cfRule type="cellIs" dxfId="8" priority="10" stopIfTrue="1" operator="lessThanOrEqual">
      <formula>0</formula>
    </cfRule>
  </conditionalFormatting>
  <conditionalFormatting sqref="F104">
    <cfRule type="cellIs" dxfId="7" priority="9" stopIfTrue="1" operator="lessThanOrEqual">
      <formula>0</formula>
    </cfRule>
  </conditionalFormatting>
  <conditionalFormatting sqref="F105">
    <cfRule type="cellIs" dxfId="6" priority="8" stopIfTrue="1" operator="lessThanOrEqual">
      <formula>0</formula>
    </cfRule>
  </conditionalFormatting>
  <conditionalFormatting sqref="F106">
    <cfRule type="cellIs" dxfId="5" priority="7" stopIfTrue="1" operator="lessThanOrEqual">
      <formula>0</formula>
    </cfRule>
  </conditionalFormatting>
  <conditionalFormatting sqref="F107">
    <cfRule type="cellIs" dxfId="4" priority="6" stopIfTrue="1" operator="lessThanOrEqual">
      <formula>0</formula>
    </cfRule>
  </conditionalFormatting>
  <conditionalFormatting sqref="F108">
    <cfRule type="cellIs" dxfId="3" priority="5" stopIfTrue="1" operator="lessThanOrEqual">
      <formula>0</formula>
    </cfRule>
  </conditionalFormatting>
  <conditionalFormatting sqref="F109">
    <cfRule type="cellIs" dxfId="2" priority="4" stopIfTrue="1" operator="lessThanOrEqual">
      <formula>0</formula>
    </cfRule>
  </conditionalFormatting>
  <conditionalFormatting sqref="F110">
    <cfRule type="cellIs" dxfId="1" priority="3" stopIfTrue="1" operator="lessThanOrEqual">
      <formula>0</formula>
    </cfRule>
  </conditionalFormatting>
  <conditionalFormatting sqref="F111">
    <cfRule type="cellIs" dxfId="0" priority="2" stopIfTrue="1" operator="lessThanOrEqual">
      <formula>0</formula>
    </cfRule>
  </conditionalFormatting>
  <pageMargins left="0.75" right="0.75" top="1" bottom="1" header="0" footer="0"/>
  <pageSetup paperSize="9"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PHOTOPAINT.Image.17" shapeId="1204" r:id="rId4">
          <objectPr defaultSize="0" autoPict="0" r:id="rId5">
            <anchor moveWithCells="1">
              <from>
                <xdr:col>0</xdr:col>
                <xdr:colOff>190500</xdr:colOff>
                <xdr:row>0</xdr:row>
                <xdr:rowOff>19050</xdr:rowOff>
              </from>
              <to>
                <xdr:col>16</xdr:col>
                <xdr:colOff>457200</xdr:colOff>
                <xdr:row>2</xdr:row>
                <xdr:rowOff>333375</xdr:rowOff>
              </to>
            </anchor>
          </objectPr>
        </oleObject>
      </mc:Choice>
      <mc:Fallback>
        <oleObject progId="CorelPHOTOPAINT.Image.17" shapeId="1204" r:id="rId4"/>
      </mc:Fallback>
    </mc:AlternateContent>
    <mc:AlternateContent xmlns:mc="http://schemas.openxmlformats.org/markup-compatibility/2006">
      <mc:Choice Requires="x14">
        <oleObject progId="CorelPHOTOPAINT.Image.17" shapeId="1206" r:id="rId6">
          <objectPr defaultSize="0" r:id="rId7">
            <anchor moveWithCells="1">
              <from>
                <xdr:col>5</xdr:col>
                <xdr:colOff>704850</xdr:colOff>
                <xdr:row>3</xdr:row>
                <xdr:rowOff>419100</xdr:rowOff>
              </from>
              <to>
                <xdr:col>13</xdr:col>
                <xdr:colOff>904875</xdr:colOff>
                <xdr:row>5</xdr:row>
                <xdr:rowOff>171450</xdr:rowOff>
              </to>
            </anchor>
          </objectPr>
        </oleObject>
      </mc:Choice>
      <mc:Fallback>
        <oleObject progId="CorelPHOTOPAINT.Image.17" shapeId="120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86"/>
  <sheetViews>
    <sheetView topLeftCell="A18" zoomScaleNormal="100" workbookViewId="0">
      <selection activeCell="D18" sqref="D18"/>
    </sheetView>
  </sheetViews>
  <sheetFormatPr baseColWidth="10" defaultColWidth="11.5703125" defaultRowHeight="18" x14ac:dyDescent="0.25"/>
  <cols>
    <col min="1" max="1" width="3" style="66" customWidth="1"/>
    <col min="2" max="2" width="5.28515625" style="92" customWidth="1"/>
    <col min="3" max="3" width="39.7109375" style="66" customWidth="1"/>
    <col min="4" max="4" width="17.85546875" style="97" customWidth="1"/>
    <col min="5" max="5" width="5.5703125" style="98" customWidth="1"/>
    <col min="6" max="6" width="8" style="99" customWidth="1"/>
    <col min="7" max="7" width="2.42578125" style="66" customWidth="1"/>
    <col min="8" max="8" width="15.28515625" style="66" customWidth="1"/>
    <col min="9" max="9" width="3.140625" style="66" customWidth="1"/>
    <col min="10" max="10" width="8" style="66" customWidth="1"/>
    <col min="11" max="11" width="2.42578125" style="66" customWidth="1"/>
    <col min="12" max="12" width="15.28515625" style="66" customWidth="1"/>
    <col min="13" max="13" width="3.7109375" style="66" customWidth="1"/>
    <col min="14" max="14" width="5.28515625" style="66" customWidth="1"/>
    <col min="15" max="15" width="39.7109375" style="66" customWidth="1"/>
    <col min="16" max="16" width="17.85546875" style="66" customWidth="1"/>
    <col min="17" max="16384" width="11.5703125" style="66"/>
  </cols>
  <sheetData>
    <row r="1" spans="2:16" ht="32.450000000000003" customHeight="1" x14ac:dyDescent="0.35">
      <c r="C1" s="257"/>
      <c r="D1" s="258"/>
      <c r="E1" s="259"/>
      <c r="F1" s="260"/>
      <c r="G1" s="260"/>
      <c r="H1" s="260"/>
      <c r="I1" s="260"/>
      <c r="J1" s="260"/>
      <c r="K1" s="260"/>
      <c r="L1" s="260"/>
      <c r="M1" s="260"/>
    </row>
    <row r="2" spans="2:16" ht="32.450000000000003" customHeight="1" thickBot="1" x14ac:dyDescent="0.3">
      <c r="M2" s="133"/>
      <c r="N2" s="133"/>
      <c r="O2" s="133"/>
      <c r="P2" s="133"/>
    </row>
    <row r="3" spans="2:16" s="88" customFormat="1" ht="15.75" x14ac:dyDescent="0.25">
      <c r="D3" s="89" t="s">
        <v>19</v>
      </c>
      <c r="E3" s="90"/>
      <c r="F3" s="90"/>
      <c r="G3" s="90"/>
      <c r="H3" s="90"/>
      <c r="I3" s="90"/>
      <c r="J3" s="90"/>
      <c r="K3" s="90"/>
      <c r="L3" s="91"/>
      <c r="M3" s="283">
        <f>L10/1</f>
        <v>0.04</v>
      </c>
      <c r="N3" s="284"/>
      <c r="O3" s="266"/>
      <c r="P3" s="266"/>
    </row>
    <row r="4" spans="2:16" x14ac:dyDescent="0.25">
      <c r="D4" s="93" t="s">
        <v>20</v>
      </c>
      <c r="E4" s="94"/>
      <c r="F4" s="94"/>
      <c r="G4" s="94"/>
      <c r="H4" s="94"/>
      <c r="I4" s="94"/>
      <c r="J4" s="94"/>
      <c r="K4" s="94"/>
      <c r="L4" s="264">
        <f>'Ingresos variables probab'!D16</f>
        <v>100000</v>
      </c>
      <c r="M4" s="283"/>
      <c r="N4" s="284"/>
      <c r="O4" s="133"/>
      <c r="P4" s="133"/>
    </row>
    <row r="5" spans="2:16" x14ac:dyDescent="0.25">
      <c r="D5" s="93" t="s">
        <v>0</v>
      </c>
      <c r="E5" s="94"/>
      <c r="F5" s="94"/>
      <c r="G5" s="94"/>
      <c r="H5" s="94"/>
      <c r="I5" s="94"/>
      <c r="J5" s="94"/>
      <c r="K5" s="94"/>
      <c r="L5" s="264">
        <f>'Ingresos variables probab'!E5</f>
        <v>65</v>
      </c>
      <c r="M5" s="283"/>
      <c r="N5" s="284"/>
      <c r="O5" s="133"/>
      <c r="P5" s="133"/>
    </row>
    <row r="6" spans="2:16" x14ac:dyDescent="0.25">
      <c r="D6" s="93" t="s">
        <v>21</v>
      </c>
      <c r="E6" s="94"/>
      <c r="F6" s="94"/>
      <c r="G6" s="94"/>
      <c r="H6" s="94"/>
      <c r="I6" s="94"/>
      <c r="J6" s="94"/>
      <c r="K6" s="94"/>
      <c r="L6" s="264">
        <f>LARGE('Ingresos variables probab'!B15:B110,1)</f>
        <v>75</v>
      </c>
      <c r="M6" s="283"/>
      <c r="N6" s="284"/>
      <c r="O6" s="133"/>
      <c r="P6" s="133"/>
    </row>
    <row r="7" spans="2:16" x14ac:dyDescent="0.25">
      <c r="D7" s="96" t="s">
        <v>22</v>
      </c>
      <c r="E7" s="94"/>
      <c r="F7" s="94"/>
      <c r="G7" s="94"/>
      <c r="H7" s="94"/>
      <c r="I7" s="94"/>
      <c r="J7" s="94"/>
      <c r="K7" s="94"/>
      <c r="L7" s="264">
        <f>L6-L5</f>
        <v>10</v>
      </c>
      <c r="M7" s="283"/>
      <c r="N7" s="284"/>
      <c r="O7" s="133"/>
      <c r="P7" s="133"/>
    </row>
    <row r="8" spans="2:16" x14ac:dyDescent="0.25">
      <c r="D8" s="93" t="s">
        <v>1</v>
      </c>
      <c r="E8" s="94"/>
      <c r="F8" s="94"/>
      <c r="G8" s="94"/>
      <c r="H8" s="94"/>
      <c r="I8" s="94"/>
      <c r="J8" s="94"/>
      <c r="K8" s="94"/>
      <c r="L8" s="265">
        <f>'Ingresos variables probab'!E6</f>
        <v>0.15</v>
      </c>
      <c r="M8" s="283"/>
      <c r="N8" s="284"/>
      <c r="O8" s="133"/>
      <c r="P8" s="133"/>
    </row>
    <row r="9" spans="2:16" x14ac:dyDescent="0.25">
      <c r="D9" s="96" t="s">
        <v>23</v>
      </c>
      <c r="E9" s="94"/>
      <c r="F9" s="94"/>
      <c r="G9" s="94"/>
      <c r="H9" s="94"/>
      <c r="I9" s="94"/>
      <c r="J9" s="94"/>
      <c r="K9" s="94"/>
      <c r="L9" s="264">
        <f>L4*L8</f>
        <v>15000</v>
      </c>
      <c r="M9" s="283"/>
      <c r="N9" s="284"/>
      <c r="O9" s="133"/>
      <c r="P9" s="133"/>
    </row>
    <row r="10" spans="2:16" x14ac:dyDescent="0.25">
      <c r="D10" s="269" t="s">
        <v>24</v>
      </c>
      <c r="E10" s="267"/>
      <c r="F10" s="267"/>
      <c r="G10" s="267"/>
      <c r="H10" s="267"/>
      <c r="I10" s="267"/>
      <c r="J10" s="267"/>
      <c r="K10" s="267"/>
      <c r="L10" s="268">
        <f>'Ingresos variables probab'!E7</f>
        <v>0.04</v>
      </c>
      <c r="M10" s="284"/>
      <c r="N10" s="284"/>
      <c r="O10" s="133"/>
      <c r="P10" s="133"/>
    </row>
    <row r="11" spans="2:16" ht="18.75" thickBot="1" x14ac:dyDescent="0.3">
      <c r="J11" s="133"/>
      <c r="K11" s="133"/>
      <c r="L11" s="133"/>
      <c r="M11" s="133"/>
      <c r="N11" s="133"/>
      <c r="O11" s="133"/>
      <c r="P11" s="133"/>
    </row>
    <row r="12" spans="2:16" ht="18" customHeight="1" x14ac:dyDescent="0.3">
      <c r="B12" s="285" t="s">
        <v>25</v>
      </c>
      <c r="C12" s="286"/>
      <c r="D12" s="287"/>
      <c r="E12" s="101"/>
      <c r="F12" s="288" t="s">
        <v>26</v>
      </c>
      <c r="G12" s="289"/>
      <c r="H12" s="290"/>
      <c r="I12" s="102"/>
      <c r="J12" s="292"/>
      <c r="K12" s="292"/>
      <c r="L12" s="292"/>
      <c r="M12" s="237"/>
      <c r="N12" s="294"/>
      <c r="O12" s="294"/>
      <c r="P12" s="294"/>
    </row>
    <row r="13" spans="2:16" ht="36.6" customHeight="1" x14ac:dyDescent="0.3">
      <c r="B13" s="103"/>
      <c r="C13" s="104"/>
      <c r="D13" s="105"/>
      <c r="E13" s="101"/>
      <c r="F13" s="291"/>
      <c r="G13" s="292"/>
      <c r="H13" s="293"/>
      <c r="I13" s="102"/>
      <c r="J13" s="292"/>
      <c r="K13" s="292"/>
      <c r="L13" s="292"/>
      <c r="M13" s="133"/>
      <c r="N13" s="237"/>
      <c r="O13" s="238"/>
      <c r="P13" s="238"/>
    </row>
    <row r="14" spans="2:16" x14ac:dyDescent="0.25">
      <c r="B14" s="103"/>
      <c r="C14" s="106"/>
      <c r="D14" s="107"/>
      <c r="E14" s="66"/>
      <c r="F14" s="108"/>
      <c r="G14" s="109" t="s">
        <v>27</v>
      </c>
      <c r="H14" s="110">
        <f>1+M3</f>
        <v>1.04</v>
      </c>
      <c r="I14" s="111"/>
      <c r="J14" s="219"/>
      <c r="K14" s="112"/>
      <c r="L14" s="220"/>
      <c r="M14" s="239"/>
      <c r="N14" s="162"/>
      <c r="O14" s="240"/>
      <c r="P14" s="241"/>
    </row>
    <row r="15" spans="2:16" x14ac:dyDescent="0.25">
      <c r="B15" s="114" t="s">
        <v>28</v>
      </c>
      <c r="C15" s="115" t="s">
        <v>29</v>
      </c>
      <c r="D15" s="116">
        <f>L9</f>
        <v>15000</v>
      </c>
      <c r="E15" s="66"/>
      <c r="F15" s="117"/>
      <c r="G15" s="109" t="s">
        <v>27</v>
      </c>
      <c r="H15" s="110">
        <f>POWER(H14,L7)</f>
        <v>1.4802442849183446</v>
      </c>
      <c r="I15" s="111"/>
      <c r="J15" s="220"/>
      <c r="K15" s="112"/>
      <c r="L15" s="220"/>
      <c r="M15" s="239"/>
      <c r="N15" s="162"/>
      <c r="O15" s="163"/>
      <c r="P15" s="221"/>
    </row>
    <row r="16" spans="2:16" x14ac:dyDescent="0.25">
      <c r="B16" s="114" t="s">
        <v>30</v>
      </c>
      <c r="C16" s="115" t="s">
        <v>31</v>
      </c>
      <c r="D16" s="116">
        <f>M3</f>
        <v>0.04</v>
      </c>
      <c r="E16" s="66"/>
      <c r="F16" s="117"/>
      <c r="G16" s="109" t="s">
        <v>27</v>
      </c>
      <c r="H16" s="110">
        <f>H15-1</f>
        <v>0.48024428491834459</v>
      </c>
      <c r="I16" s="111"/>
      <c r="J16" s="220"/>
      <c r="K16" s="112"/>
      <c r="L16" s="220"/>
      <c r="M16" s="239"/>
      <c r="N16" s="162"/>
      <c r="O16" s="163"/>
      <c r="P16" s="222"/>
    </row>
    <row r="17" spans="2:16" x14ac:dyDescent="0.25">
      <c r="B17" s="114" t="s">
        <v>32</v>
      </c>
      <c r="C17" s="115" t="s">
        <v>22</v>
      </c>
      <c r="D17" s="118">
        <f>L7</f>
        <v>10</v>
      </c>
      <c r="E17" s="66"/>
      <c r="F17" s="117"/>
      <c r="G17" s="109" t="s">
        <v>27</v>
      </c>
      <c r="H17" s="110">
        <f>M3*H15</f>
        <v>5.9209771396733786E-2</v>
      </c>
      <c r="I17" s="111"/>
      <c r="J17" s="220"/>
      <c r="K17" s="112"/>
      <c r="L17" s="220"/>
      <c r="M17" s="239"/>
      <c r="N17" s="162"/>
      <c r="O17" s="163"/>
      <c r="P17" s="221"/>
    </row>
    <row r="18" spans="2:16" ht="18.75" thickBot="1" x14ac:dyDescent="0.3">
      <c r="B18" s="119" t="s">
        <v>33</v>
      </c>
      <c r="C18" s="120" t="s">
        <v>34</v>
      </c>
      <c r="D18" s="121">
        <f>D15*H18</f>
        <v>121663.43669032553</v>
      </c>
      <c r="E18" s="66"/>
      <c r="F18" s="122"/>
      <c r="G18" s="109" t="s">
        <v>27</v>
      </c>
      <c r="H18" s="110">
        <f>H16/H17</f>
        <v>8.1108957793550349</v>
      </c>
      <c r="I18" s="111"/>
      <c r="J18" s="223"/>
      <c r="K18" s="112"/>
      <c r="L18" s="220"/>
      <c r="M18" s="239"/>
      <c r="N18" s="162"/>
      <c r="O18" s="163"/>
      <c r="P18" s="236"/>
    </row>
    <row r="19" spans="2:16" x14ac:dyDescent="0.25">
      <c r="C19" s="123"/>
      <c r="D19" s="124"/>
      <c r="E19" s="66"/>
      <c r="F19" s="125"/>
      <c r="G19" s="126"/>
      <c r="H19" s="127"/>
      <c r="J19" s="224"/>
      <c r="K19" s="109"/>
      <c r="L19" s="169"/>
      <c r="M19" s="239"/>
      <c r="N19" s="226"/>
      <c r="O19" s="226"/>
      <c r="P19" s="226"/>
    </row>
    <row r="20" spans="2:16" ht="18.75" thickBot="1" x14ac:dyDescent="0.3">
      <c r="C20" s="123"/>
      <c r="D20" s="124"/>
      <c r="E20" s="66"/>
      <c r="J20" s="133"/>
      <c r="K20" s="133"/>
      <c r="L20" s="133"/>
      <c r="M20" s="226"/>
      <c r="N20" s="226"/>
      <c r="O20" s="226"/>
      <c r="P20" s="226"/>
    </row>
    <row r="21" spans="2:16" x14ac:dyDescent="0.25">
      <c r="B21" s="128"/>
      <c r="C21" s="100" t="s">
        <v>35</v>
      </c>
      <c r="D21" s="129"/>
      <c r="E21" s="66"/>
      <c r="J21" s="133"/>
      <c r="K21" s="133"/>
      <c r="L21" s="133"/>
      <c r="M21" s="226"/>
      <c r="N21" s="162"/>
      <c r="O21" s="242"/>
      <c r="P21" s="243"/>
    </row>
    <row r="22" spans="2:16" x14ac:dyDescent="0.25">
      <c r="B22" s="103"/>
      <c r="C22" s="1"/>
      <c r="D22" s="130"/>
      <c r="E22" s="66"/>
      <c r="F22" s="131"/>
      <c r="G22" s="132"/>
      <c r="H22" s="113"/>
      <c r="J22" s="133"/>
      <c r="K22" s="133"/>
      <c r="L22" s="133"/>
      <c r="M22" s="226"/>
      <c r="N22" s="162"/>
      <c r="O22" s="242"/>
      <c r="P22" s="243"/>
    </row>
    <row r="23" spans="2:16" x14ac:dyDescent="0.25">
      <c r="B23" s="103"/>
      <c r="C23" s="133"/>
      <c r="D23" s="130"/>
      <c r="E23" s="66"/>
      <c r="F23" s="131"/>
      <c r="G23" s="132"/>
      <c r="H23" s="113"/>
      <c r="J23" s="133"/>
      <c r="K23" s="133"/>
      <c r="L23" s="133"/>
      <c r="M23" s="226"/>
      <c r="N23" s="162"/>
      <c r="O23" s="226"/>
      <c r="P23" s="243"/>
    </row>
    <row r="24" spans="2:16" ht="38.450000000000003" customHeight="1" x14ac:dyDescent="0.25">
      <c r="B24" s="103"/>
      <c r="C24" s="133"/>
      <c r="D24" s="130"/>
      <c r="E24" s="66"/>
      <c r="F24" s="134"/>
      <c r="G24" s="132"/>
      <c r="H24" s="113"/>
      <c r="J24" s="133"/>
      <c r="K24" s="133"/>
      <c r="L24" s="133"/>
      <c r="M24" s="226"/>
      <c r="N24" s="162"/>
      <c r="O24" s="226"/>
      <c r="P24" s="243"/>
    </row>
    <row r="25" spans="2:16" ht="30.6" customHeight="1" x14ac:dyDescent="0.25">
      <c r="B25" s="103"/>
      <c r="C25" s="135"/>
      <c r="D25" s="136">
        <f>1/H15</f>
        <v>0.67556416882579851</v>
      </c>
      <c r="E25" s="66"/>
      <c r="F25" s="134"/>
      <c r="G25" s="132"/>
      <c r="H25" s="113"/>
      <c r="J25" s="133"/>
      <c r="K25" s="133"/>
      <c r="L25" s="133"/>
      <c r="M25" s="226"/>
      <c r="N25" s="162"/>
      <c r="O25" s="241"/>
      <c r="P25" s="244"/>
    </row>
    <row r="26" spans="2:16" x14ac:dyDescent="0.25">
      <c r="B26" s="103"/>
      <c r="C26" s="135"/>
      <c r="D26" s="261"/>
      <c r="E26" s="66"/>
      <c r="F26" s="66"/>
      <c r="G26" s="132"/>
      <c r="H26" s="113"/>
      <c r="J26" s="133"/>
      <c r="K26" s="133"/>
      <c r="L26" s="133"/>
      <c r="M26" s="226"/>
      <c r="N26" s="162"/>
      <c r="O26" s="241"/>
      <c r="P26" s="262"/>
    </row>
    <row r="27" spans="2:16" x14ac:dyDescent="0.25">
      <c r="B27" s="103"/>
      <c r="C27" s="133"/>
      <c r="D27" s="137">
        <f>1/M3</f>
        <v>25</v>
      </c>
      <c r="E27" s="66"/>
      <c r="J27" s="133"/>
      <c r="K27" s="133"/>
      <c r="L27" s="133"/>
      <c r="M27" s="226"/>
      <c r="N27" s="162"/>
      <c r="O27" s="226"/>
      <c r="P27" s="244"/>
    </row>
    <row r="28" spans="2:16" ht="16.149999999999999" customHeight="1" x14ac:dyDescent="0.25">
      <c r="B28" s="103"/>
      <c r="C28" s="133"/>
      <c r="D28" s="130"/>
      <c r="E28" s="66"/>
      <c r="F28" s="66"/>
      <c r="G28" s="132"/>
      <c r="H28" s="113"/>
      <c r="J28" s="133"/>
      <c r="K28" s="133"/>
      <c r="L28" s="133"/>
      <c r="M28" s="226"/>
      <c r="N28" s="162"/>
      <c r="O28" s="226"/>
      <c r="P28" s="243"/>
    </row>
    <row r="29" spans="2:16" ht="28.9" customHeight="1" x14ac:dyDescent="0.25">
      <c r="B29" s="138" t="s">
        <v>28</v>
      </c>
      <c r="C29" s="115" t="s">
        <v>29</v>
      </c>
      <c r="D29" s="116">
        <f>L9</f>
        <v>15000</v>
      </c>
      <c r="E29" s="66"/>
      <c r="F29" s="134"/>
      <c r="G29" s="132"/>
      <c r="J29" s="133"/>
      <c r="K29" s="133"/>
      <c r="L29" s="133"/>
      <c r="M29" s="226"/>
      <c r="N29" s="162"/>
      <c r="O29" s="163"/>
      <c r="P29" s="221"/>
    </row>
    <row r="30" spans="2:16" ht="21.6" customHeight="1" x14ac:dyDescent="0.25">
      <c r="B30" s="138" t="s">
        <v>30</v>
      </c>
      <c r="C30" s="139" t="s">
        <v>31</v>
      </c>
      <c r="D30" s="116">
        <f>M3</f>
        <v>0.04</v>
      </c>
      <c r="E30" s="66"/>
      <c r="F30" s="134"/>
      <c r="G30" s="132"/>
      <c r="H30" s="113"/>
      <c r="J30" s="133"/>
      <c r="K30" s="133"/>
      <c r="L30" s="133"/>
      <c r="M30" s="226"/>
      <c r="N30" s="162"/>
      <c r="O30" s="163"/>
      <c r="P30" s="222"/>
    </row>
    <row r="31" spans="2:16" ht="20.45" customHeight="1" thickBot="1" x14ac:dyDescent="0.3">
      <c r="B31" s="138" t="s">
        <v>32</v>
      </c>
      <c r="C31" s="140" t="s">
        <v>22</v>
      </c>
      <c r="D31" s="141">
        <f>L7</f>
        <v>10</v>
      </c>
      <c r="E31" s="66"/>
      <c r="F31" s="66"/>
      <c r="G31" s="132"/>
      <c r="H31" s="113"/>
      <c r="J31" s="133"/>
      <c r="K31" s="133"/>
      <c r="L31" s="133"/>
      <c r="M31" s="226"/>
      <c r="N31" s="162"/>
      <c r="O31" s="163"/>
      <c r="P31" s="221"/>
    </row>
    <row r="32" spans="2:16" ht="18.75" thickBot="1" x14ac:dyDescent="0.3">
      <c r="B32" s="119" t="s">
        <v>33</v>
      </c>
      <c r="C32" s="142" t="s">
        <v>34</v>
      </c>
      <c r="D32" s="143">
        <f>D29*(1-D25)*D27</f>
        <v>121663.43669032556</v>
      </c>
      <c r="E32" s="66"/>
      <c r="F32" s="134"/>
      <c r="G32" s="144"/>
      <c r="J32" s="133"/>
      <c r="K32" s="133"/>
      <c r="L32" s="133"/>
      <c r="M32" s="226"/>
      <c r="N32" s="162"/>
      <c r="O32" s="163"/>
      <c r="P32" s="236"/>
    </row>
    <row r="33" spans="2:16" x14ac:dyDescent="0.25">
      <c r="C33" s="123"/>
      <c r="D33" s="124"/>
      <c r="E33" s="66"/>
      <c r="F33" s="134"/>
      <c r="G33" s="144"/>
      <c r="J33" s="133"/>
      <c r="K33" s="133"/>
      <c r="L33" s="133"/>
      <c r="M33" s="226"/>
      <c r="N33" s="226"/>
      <c r="O33" s="226"/>
      <c r="P33" s="226"/>
    </row>
    <row r="34" spans="2:16" ht="18.75" thickBot="1" x14ac:dyDescent="0.3">
      <c r="C34" s="123"/>
      <c r="D34" s="124"/>
      <c r="E34" s="66"/>
      <c r="F34" s="131"/>
      <c r="G34" s="132"/>
      <c r="H34" s="113"/>
      <c r="J34" s="133"/>
      <c r="K34" s="133"/>
      <c r="L34" s="133"/>
      <c r="M34" s="226"/>
      <c r="N34" s="226"/>
      <c r="O34" s="226"/>
      <c r="P34" s="226"/>
    </row>
    <row r="35" spans="2:16" x14ac:dyDescent="0.25">
      <c r="B35" s="128"/>
      <c r="C35" s="100" t="s">
        <v>36</v>
      </c>
      <c r="D35" s="146"/>
      <c r="E35" s="66"/>
      <c r="F35" s="131"/>
      <c r="G35" s="132"/>
      <c r="H35" s="113"/>
      <c r="J35" s="133"/>
      <c r="K35" s="133"/>
      <c r="L35" s="133"/>
      <c r="M35" s="226"/>
      <c r="N35" s="162"/>
      <c r="O35" s="242"/>
      <c r="P35" s="221"/>
    </row>
    <row r="36" spans="2:16" x14ac:dyDescent="0.25">
      <c r="B36" s="103"/>
      <c r="C36" s="1"/>
      <c r="D36" s="147"/>
      <c r="E36" s="66"/>
      <c r="F36" s="134"/>
      <c r="G36" s="132"/>
      <c r="J36" s="133"/>
      <c r="K36" s="133"/>
      <c r="L36" s="133"/>
      <c r="M36" s="226"/>
      <c r="N36" s="162"/>
      <c r="O36" s="242"/>
      <c r="P36" s="221"/>
    </row>
    <row r="37" spans="2:16" x14ac:dyDescent="0.25">
      <c r="B37" s="103"/>
      <c r="C37" s="95"/>
      <c r="D37" s="147"/>
      <c r="E37" s="66"/>
      <c r="F37" s="134"/>
      <c r="G37" s="132"/>
      <c r="J37" s="133"/>
      <c r="K37" s="133"/>
      <c r="L37" s="133"/>
      <c r="M37" s="226"/>
      <c r="N37" s="162"/>
      <c r="O37" s="245"/>
      <c r="P37" s="221"/>
    </row>
    <row r="38" spans="2:16" x14ac:dyDescent="0.25">
      <c r="B38" s="103"/>
      <c r="C38" s="95"/>
      <c r="D38" s="147"/>
      <c r="E38" s="66"/>
      <c r="F38" s="134"/>
      <c r="G38" s="144"/>
      <c r="J38" s="133"/>
      <c r="K38" s="133"/>
      <c r="L38" s="133"/>
      <c r="M38" s="226"/>
      <c r="N38" s="162"/>
      <c r="O38" s="245"/>
      <c r="P38" s="221"/>
    </row>
    <row r="39" spans="2:16" x14ac:dyDescent="0.25">
      <c r="B39" s="103"/>
      <c r="C39" s="148" t="s">
        <v>37</v>
      </c>
      <c r="D39" s="147"/>
      <c r="E39" s="66"/>
      <c r="F39" s="134"/>
      <c r="G39" s="144"/>
      <c r="J39" s="133"/>
      <c r="K39" s="133"/>
      <c r="L39" s="133"/>
      <c r="M39" s="226"/>
      <c r="N39" s="162"/>
      <c r="O39" s="163"/>
      <c r="P39" s="221"/>
    </row>
    <row r="40" spans="2:16" x14ac:dyDescent="0.25">
      <c r="B40" s="103"/>
      <c r="C40" s="135"/>
      <c r="D40" s="130"/>
      <c r="E40" s="66"/>
      <c r="J40" s="133"/>
      <c r="K40" s="133"/>
      <c r="L40" s="133"/>
      <c r="M40" s="226"/>
      <c r="N40" s="162"/>
      <c r="O40" s="241"/>
      <c r="P40" s="243"/>
    </row>
    <row r="41" spans="2:16" ht="25.15" customHeight="1" x14ac:dyDescent="0.25">
      <c r="B41" s="103"/>
      <c r="C41" s="133"/>
      <c r="D41" s="137">
        <f>1/H15</f>
        <v>0.67556416882579851</v>
      </c>
      <c r="E41" s="66"/>
      <c r="F41" s="66"/>
      <c r="G41" s="132"/>
      <c r="H41" s="113"/>
      <c r="J41" s="133"/>
      <c r="K41" s="133"/>
      <c r="L41" s="133"/>
      <c r="M41" s="226"/>
      <c r="N41" s="162"/>
      <c r="O41" s="226"/>
      <c r="P41" s="246"/>
    </row>
    <row r="42" spans="2:16" ht="22.9" customHeight="1" x14ac:dyDescent="0.25">
      <c r="B42" s="103"/>
      <c r="C42" s="133"/>
      <c r="D42" s="130"/>
      <c r="E42" s="66"/>
      <c r="F42" s="66"/>
      <c r="G42" s="132"/>
      <c r="H42" s="113"/>
      <c r="J42" s="133"/>
      <c r="K42" s="133"/>
      <c r="L42" s="133"/>
      <c r="M42" s="226"/>
      <c r="N42" s="162"/>
      <c r="O42" s="226"/>
      <c r="P42" s="263"/>
    </row>
    <row r="43" spans="2:16" ht="22.9" customHeight="1" x14ac:dyDescent="0.25">
      <c r="B43" s="103"/>
      <c r="C43" s="133"/>
      <c r="D43" s="149">
        <f>1/M3</f>
        <v>25</v>
      </c>
      <c r="E43" s="66"/>
      <c r="F43" s="66"/>
      <c r="G43" s="132"/>
      <c r="H43" s="113"/>
      <c r="J43" s="133"/>
      <c r="K43" s="133"/>
      <c r="L43" s="133"/>
      <c r="M43" s="226"/>
      <c r="N43" s="162"/>
      <c r="O43" s="226"/>
      <c r="P43" s="247"/>
    </row>
    <row r="44" spans="2:16" ht="33" customHeight="1" x14ac:dyDescent="0.25">
      <c r="B44" s="103"/>
      <c r="C44" s="133"/>
      <c r="D44" s="150"/>
      <c r="E44" s="66"/>
      <c r="F44" s="66"/>
      <c r="G44" s="132"/>
      <c r="H44" s="113"/>
      <c r="J44" s="133"/>
      <c r="K44" s="133"/>
      <c r="L44" s="133"/>
      <c r="M44" s="226"/>
      <c r="N44" s="162"/>
      <c r="O44" s="226"/>
      <c r="P44" s="248"/>
    </row>
    <row r="45" spans="2:16" ht="22.9" customHeight="1" x14ac:dyDescent="0.25">
      <c r="B45" s="114" t="s">
        <v>28</v>
      </c>
      <c r="C45" s="115" t="s">
        <v>29</v>
      </c>
      <c r="D45" s="116">
        <f>L9</f>
        <v>15000</v>
      </c>
      <c r="E45" s="66"/>
      <c r="F45" s="134"/>
      <c r="G45" s="132"/>
      <c r="J45" s="133"/>
      <c r="K45" s="133"/>
      <c r="L45" s="133"/>
      <c r="M45" s="226"/>
      <c r="N45" s="162"/>
      <c r="O45" s="163"/>
      <c r="P45" s="221"/>
    </row>
    <row r="46" spans="2:16" ht="21.6" customHeight="1" x14ac:dyDescent="0.25">
      <c r="B46" s="114" t="s">
        <v>30</v>
      </c>
      <c r="C46" s="115" t="s">
        <v>31</v>
      </c>
      <c r="D46" s="116">
        <f>M3</f>
        <v>0.04</v>
      </c>
      <c r="E46" s="66"/>
      <c r="F46" s="134"/>
      <c r="G46" s="132"/>
      <c r="H46" s="113"/>
      <c r="J46" s="133"/>
      <c r="K46" s="133"/>
      <c r="L46" s="133"/>
      <c r="M46" s="226"/>
      <c r="N46" s="162"/>
      <c r="O46" s="163"/>
      <c r="P46" s="222"/>
    </row>
    <row r="47" spans="2:16" ht="21.6" customHeight="1" thickBot="1" x14ac:dyDescent="0.3">
      <c r="B47" s="119" t="s">
        <v>32</v>
      </c>
      <c r="C47" s="120" t="s">
        <v>22</v>
      </c>
      <c r="D47" s="141">
        <f>L7</f>
        <v>10</v>
      </c>
      <c r="E47" s="66"/>
      <c r="F47" s="66"/>
      <c r="G47" s="132"/>
      <c r="H47" s="113"/>
      <c r="J47" s="133"/>
      <c r="K47" s="133"/>
      <c r="L47" s="133"/>
      <c r="M47" s="226"/>
      <c r="N47" s="162"/>
      <c r="O47" s="163"/>
      <c r="P47" s="249"/>
    </row>
    <row r="48" spans="2:16" ht="17.45" customHeight="1" thickBot="1" x14ac:dyDescent="0.3">
      <c r="B48" s="145" t="s">
        <v>33</v>
      </c>
      <c r="C48" s="142" t="s">
        <v>34</v>
      </c>
      <c r="D48" s="151">
        <f>D45*(1-D41)*D43</f>
        <v>121663.43669032556</v>
      </c>
      <c r="E48" s="66"/>
      <c r="F48" s="134"/>
      <c r="G48" s="144"/>
      <c r="J48" s="133"/>
      <c r="K48" s="133"/>
      <c r="L48" s="133"/>
      <c r="M48" s="226"/>
      <c r="N48" s="162"/>
      <c r="O48" s="163"/>
      <c r="P48" s="158"/>
    </row>
    <row r="49" spans="2:16" ht="17.45" customHeight="1" thickBot="1" x14ac:dyDescent="0.3">
      <c r="D49" s="152"/>
      <c r="E49" s="66"/>
      <c r="F49" s="134"/>
      <c r="G49" s="144"/>
      <c r="J49" s="133"/>
      <c r="K49" s="133"/>
      <c r="L49" s="133"/>
      <c r="M49" s="226"/>
      <c r="N49" s="226"/>
      <c r="O49" s="226"/>
      <c r="P49" s="226"/>
    </row>
    <row r="50" spans="2:16" x14ac:dyDescent="0.25">
      <c r="B50" s="128"/>
      <c r="C50" s="153" t="s">
        <v>38</v>
      </c>
      <c r="D50" s="146"/>
      <c r="E50" s="66"/>
      <c r="F50" s="134"/>
      <c r="G50" s="144"/>
      <c r="J50" s="133"/>
      <c r="K50" s="133"/>
      <c r="L50" s="133"/>
      <c r="M50" s="226"/>
      <c r="N50" s="162"/>
      <c r="O50" s="250"/>
      <c r="P50" s="221"/>
    </row>
    <row r="51" spans="2:16" x14ac:dyDescent="0.25">
      <c r="B51" s="103"/>
      <c r="C51" s="1"/>
      <c r="D51" s="147"/>
      <c r="E51" s="66"/>
      <c r="F51" s="134"/>
      <c r="G51" s="132"/>
      <c r="J51" s="133"/>
      <c r="K51" s="133"/>
      <c r="L51" s="133"/>
      <c r="M51" s="226"/>
      <c r="N51" s="162"/>
      <c r="O51" s="242"/>
      <c r="P51" s="221"/>
    </row>
    <row r="52" spans="2:16" x14ac:dyDescent="0.25">
      <c r="B52" s="103"/>
      <c r="C52" s="95"/>
      <c r="D52" s="147"/>
      <c r="E52" s="66"/>
      <c r="F52" s="134"/>
      <c r="G52" s="132"/>
      <c r="J52" s="133"/>
      <c r="K52" s="133"/>
      <c r="L52" s="133"/>
      <c r="M52" s="226"/>
      <c r="N52" s="162"/>
      <c r="O52" s="245"/>
      <c r="P52" s="221"/>
    </row>
    <row r="53" spans="2:16" x14ac:dyDescent="0.25">
      <c r="B53" s="103"/>
      <c r="C53" s="148" t="s">
        <v>39</v>
      </c>
      <c r="D53" s="147"/>
      <c r="E53" s="66"/>
      <c r="F53" s="134"/>
      <c r="G53" s="144"/>
      <c r="J53" s="133"/>
      <c r="K53" s="133"/>
      <c r="L53" s="133"/>
      <c r="M53" s="226"/>
      <c r="N53" s="162"/>
      <c r="O53" s="163"/>
      <c r="P53" s="221"/>
    </row>
    <row r="54" spans="2:16" x14ac:dyDescent="0.25">
      <c r="B54" s="103"/>
      <c r="C54" s="133"/>
      <c r="D54" s="147"/>
      <c r="E54" s="66"/>
      <c r="F54" s="134"/>
      <c r="G54" s="144"/>
      <c r="J54" s="133"/>
      <c r="K54" s="133"/>
      <c r="L54" s="133"/>
      <c r="M54" s="226"/>
      <c r="N54" s="162"/>
      <c r="O54" s="226"/>
      <c r="P54" s="221"/>
    </row>
    <row r="55" spans="2:16" ht="21" customHeight="1" x14ac:dyDescent="0.25">
      <c r="B55" s="103"/>
      <c r="C55" s="135"/>
      <c r="D55" s="136">
        <f>1/H15</f>
        <v>0.67556416882579851</v>
      </c>
      <c r="E55" s="66"/>
      <c r="J55" s="133"/>
      <c r="K55" s="133"/>
      <c r="L55" s="133"/>
      <c r="M55" s="226"/>
      <c r="N55" s="162"/>
      <c r="O55" s="241"/>
      <c r="P55" s="244"/>
    </row>
    <row r="56" spans="2:16" x14ac:dyDescent="0.25">
      <c r="B56" s="103"/>
      <c r="C56" s="133"/>
      <c r="D56" s="147"/>
      <c r="E56" s="66"/>
      <c r="J56" s="133"/>
      <c r="K56" s="133"/>
      <c r="L56" s="133"/>
      <c r="M56" s="226"/>
      <c r="N56" s="162"/>
      <c r="O56" s="226"/>
      <c r="P56" s="262"/>
    </row>
    <row r="57" spans="2:16" x14ac:dyDescent="0.25">
      <c r="B57" s="103"/>
      <c r="C57" s="133"/>
      <c r="D57" s="136">
        <f>1/M3</f>
        <v>25</v>
      </c>
      <c r="E57" s="66"/>
      <c r="F57" s="66"/>
      <c r="G57" s="132"/>
      <c r="H57" s="113"/>
      <c r="J57" s="133"/>
      <c r="K57" s="133"/>
      <c r="L57" s="133"/>
      <c r="M57" s="226"/>
      <c r="N57" s="162"/>
      <c r="O57" s="226"/>
      <c r="P57" s="244"/>
    </row>
    <row r="58" spans="2:16" ht="36.6" customHeight="1" x14ac:dyDescent="0.25">
      <c r="B58" s="103"/>
      <c r="C58" s="133"/>
      <c r="D58" s="136">
        <f>(1-D55)*D57</f>
        <v>8.1108957793550367</v>
      </c>
      <c r="E58" s="66"/>
      <c r="F58" s="134"/>
      <c r="G58" s="132"/>
      <c r="J58" s="133"/>
      <c r="K58" s="133"/>
      <c r="L58" s="133"/>
      <c r="M58" s="226"/>
      <c r="N58" s="162"/>
      <c r="O58" s="226"/>
      <c r="P58" s="244"/>
    </row>
    <row r="59" spans="2:16" ht="18.600000000000001" customHeight="1" x14ac:dyDescent="0.25">
      <c r="B59" s="103"/>
      <c r="C59" s="133"/>
      <c r="D59" s="154"/>
      <c r="E59" s="66"/>
      <c r="F59" s="134"/>
      <c r="G59" s="132"/>
      <c r="J59" s="133"/>
      <c r="K59" s="133"/>
      <c r="L59" s="133"/>
      <c r="M59" s="226"/>
      <c r="N59" s="162"/>
      <c r="O59" s="226"/>
      <c r="P59" s="251"/>
    </row>
    <row r="60" spans="2:16" ht="20.45" customHeight="1" x14ac:dyDescent="0.25">
      <c r="B60" s="138" t="s">
        <v>28</v>
      </c>
      <c r="C60" s="139" t="s">
        <v>29</v>
      </c>
      <c r="D60" s="116">
        <f>L9</f>
        <v>15000</v>
      </c>
      <c r="E60" s="66"/>
      <c r="F60" s="134"/>
      <c r="G60" s="132"/>
      <c r="J60" s="133"/>
      <c r="K60" s="133"/>
      <c r="L60" s="133"/>
      <c r="M60" s="226"/>
      <c r="N60" s="162"/>
      <c r="O60" s="163"/>
      <c r="P60" s="221"/>
    </row>
    <row r="61" spans="2:16" ht="22.15" customHeight="1" x14ac:dyDescent="0.25">
      <c r="B61" s="138" t="s">
        <v>30</v>
      </c>
      <c r="C61" s="139" t="s">
        <v>31</v>
      </c>
      <c r="D61" s="116">
        <f>M3</f>
        <v>0.04</v>
      </c>
      <c r="E61" s="66"/>
      <c r="F61" s="134"/>
      <c r="G61" s="132"/>
      <c r="H61" s="113"/>
      <c r="J61" s="133"/>
      <c r="K61" s="133"/>
      <c r="L61" s="133"/>
      <c r="M61" s="226"/>
      <c r="N61" s="162"/>
      <c r="O61" s="163"/>
      <c r="P61" s="225"/>
    </row>
    <row r="62" spans="2:16" ht="21.6" customHeight="1" x14ac:dyDescent="0.25">
      <c r="B62" s="138" t="s">
        <v>32</v>
      </c>
      <c r="C62" s="139" t="s">
        <v>22</v>
      </c>
      <c r="D62" s="118">
        <f>L7</f>
        <v>10</v>
      </c>
      <c r="E62" s="66"/>
      <c r="F62" s="66"/>
      <c r="G62" s="132"/>
      <c r="H62" s="113"/>
      <c r="J62" s="133"/>
      <c r="K62" s="133"/>
      <c r="L62" s="133"/>
      <c r="M62" s="226"/>
      <c r="N62" s="162"/>
      <c r="O62" s="163"/>
      <c r="P62" s="249"/>
    </row>
    <row r="63" spans="2:16" ht="17.45" customHeight="1" thickBot="1" x14ac:dyDescent="0.3">
      <c r="B63" s="155" t="s">
        <v>33</v>
      </c>
      <c r="C63" s="140" t="s">
        <v>34</v>
      </c>
      <c r="D63" s="156">
        <f>D60*D58</f>
        <v>121663.43669032554</v>
      </c>
      <c r="E63" s="66"/>
      <c r="F63" s="134"/>
      <c r="G63" s="144"/>
      <c r="J63" s="133"/>
      <c r="K63" s="133"/>
      <c r="L63" s="133"/>
      <c r="M63" s="226"/>
      <c r="N63" s="162"/>
      <c r="O63" s="163"/>
      <c r="P63" s="158"/>
    </row>
    <row r="64" spans="2:16" ht="17.45" customHeight="1" x14ac:dyDescent="0.25">
      <c r="B64" s="157"/>
      <c r="C64" s="148"/>
      <c r="D64" s="158"/>
      <c r="E64" s="159"/>
      <c r="F64" s="160"/>
      <c r="G64" s="161"/>
      <c r="H64" s="159"/>
      <c r="I64" s="159"/>
      <c r="J64" s="226"/>
      <c r="K64" s="226"/>
      <c r="L64" s="226"/>
      <c r="M64" s="226"/>
      <c r="N64" s="162"/>
      <c r="O64" s="163"/>
      <c r="P64" s="158"/>
    </row>
    <row r="65" spans="2:17" ht="17.45" customHeight="1" thickBot="1" x14ac:dyDescent="0.3">
      <c r="C65" s="123"/>
      <c r="D65" s="124"/>
      <c r="E65" s="66"/>
      <c r="F65" s="134"/>
      <c r="G65" s="144"/>
      <c r="J65" s="133"/>
      <c r="K65" s="133"/>
      <c r="L65" s="133"/>
      <c r="M65" s="226"/>
      <c r="N65" s="226"/>
      <c r="O65" s="226"/>
      <c r="P65" s="226"/>
    </row>
    <row r="66" spans="2:17" x14ac:dyDescent="0.25">
      <c r="B66" s="128"/>
      <c r="C66" s="153" t="s">
        <v>40</v>
      </c>
      <c r="D66" s="129"/>
      <c r="E66" s="66"/>
      <c r="F66" s="134"/>
      <c r="G66" s="144"/>
      <c r="J66" s="133"/>
      <c r="K66" s="133"/>
      <c r="L66" s="133"/>
      <c r="M66" s="226"/>
      <c r="N66" s="162"/>
      <c r="O66" s="250"/>
      <c r="P66" s="243"/>
    </row>
    <row r="67" spans="2:17" x14ac:dyDescent="0.25">
      <c r="B67" s="103"/>
      <c r="C67" s="1"/>
      <c r="D67" s="130"/>
      <c r="J67" s="133"/>
      <c r="K67" s="133"/>
      <c r="L67" s="133"/>
      <c r="M67" s="226"/>
      <c r="N67" s="162"/>
      <c r="O67" s="242"/>
      <c r="P67" s="243"/>
    </row>
    <row r="68" spans="2:17" x14ac:dyDescent="0.25">
      <c r="B68" s="103"/>
      <c r="C68" s="133"/>
      <c r="D68" s="130"/>
      <c r="E68" s="66"/>
      <c r="F68" s="131"/>
      <c r="G68" s="132"/>
      <c r="H68" s="113"/>
      <c r="J68" s="133"/>
      <c r="K68" s="133"/>
      <c r="L68" s="133"/>
      <c r="M68" s="226"/>
      <c r="N68" s="162"/>
      <c r="O68" s="226"/>
      <c r="P68" s="243"/>
    </row>
    <row r="69" spans="2:17" x14ac:dyDescent="0.25">
      <c r="B69" s="103"/>
      <c r="C69" s="133"/>
      <c r="D69" s="130"/>
      <c r="E69" s="66"/>
      <c r="F69" s="131"/>
      <c r="G69" s="132"/>
      <c r="H69" s="113"/>
      <c r="J69" s="133"/>
      <c r="K69" s="133"/>
      <c r="L69" s="133"/>
      <c r="M69" s="226"/>
      <c r="N69" s="162"/>
      <c r="O69" s="226"/>
      <c r="P69" s="243"/>
    </row>
    <row r="70" spans="2:17" x14ac:dyDescent="0.25">
      <c r="B70" s="103"/>
      <c r="C70" s="133"/>
      <c r="D70" s="130"/>
      <c r="E70" s="66"/>
      <c r="F70" s="134"/>
      <c r="G70" s="132"/>
      <c r="H70" s="113"/>
      <c r="J70" s="133"/>
      <c r="K70" s="133"/>
      <c r="L70" s="133"/>
      <c r="M70" s="226"/>
      <c r="N70" s="162"/>
      <c r="O70" s="226"/>
      <c r="P70" s="243"/>
    </row>
    <row r="71" spans="2:17" ht="21.6" customHeight="1" x14ac:dyDescent="0.25">
      <c r="B71" s="103"/>
      <c r="C71" s="133"/>
      <c r="D71" s="130"/>
      <c r="E71" s="66"/>
      <c r="F71" s="134"/>
      <c r="G71" s="132"/>
      <c r="H71" s="113"/>
      <c r="J71" s="133"/>
      <c r="K71" s="133"/>
      <c r="L71" s="133"/>
      <c r="M71" s="226"/>
      <c r="N71" s="162"/>
      <c r="O71" s="226"/>
      <c r="P71" s="243"/>
    </row>
    <row r="72" spans="2:17" ht="43.9" customHeight="1" x14ac:dyDescent="0.25">
      <c r="B72" s="103"/>
      <c r="C72" s="133"/>
      <c r="D72" s="130"/>
      <c r="E72" s="66"/>
      <c r="F72" s="134"/>
      <c r="G72" s="132"/>
      <c r="H72" s="164"/>
      <c r="J72" s="133"/>
      <c r="K72" s="133"/>
      <c r="L72" s="133"/>
      <c r="M72" s="226"/>
      <c r="N72" s="162"/>
      <c r="O72" s="226"/>
      <c r="P72" s="243"/>
    </row>
    <row r="73" spans="2:17" x14ac:dyDescent="0.25">
      <c r="B73" s="103"/>
      <c r="C73" s="133"/>
      <c r="D73" s="165">
        <f>($L$9*60)/IF($L$5&lt;61,$L$5,60)</f>
        <v>15000</v>
      </c>
      <c r="E73" s="66"/>
      <c r="F73" s="66"/>
      <c r="G73" s="109"/>
      <c r="H73" s="166"/>
      <c r="J73" s="133"/>
      <c r="K73" s="133"/>
      <c r="L73" s="133"/>
      <c r="M73" s="226"/>
      <c r="N73" s="162"/>
      <c r="O73" s="226"/>
      <c r="P73" s="252"/>
    </row>
    <row r="74" spans="2:17" x14ac:dyDescent="0.25">
      <c r="B74" s="103"/>
      <c r="C74" s="133"/>
      <c r="D74" s="167"/>
      <c r="E74" s="168"/>
      <c r="F74" s="66"/>
      <c r="G74" s="109"/>
      <c r="H74" s="169"/>
      <c r="J74" s="133"/>
      <c r="K74" s="133"/>
      <c r="L74" s="133"/>
      <c r="M74" s="226"/>
      <c r="N74" s="162"/>
      <c r="O74" s="226"/>
      <c r="P74" s="253"/>
    </row>
    <row r="75" spans="2:17" x14ac:dyDescent="0.25">
      <c r="B75" s="103"/>
      <c r="C75" s="135"/>
      <c r="D75" s="170">
        <f>1/H15</f>
        <v>0.67556416882579851</v>
      </c>
      <c r="E75" s="66"/>
      <c r="F75" s="171"/>
      <c r="G75" s="109"/>
      <c r="H75" s="65"/>
      <c r="J75" s="133"/>
      <c r="K75" s="133"/>
      <c r="L75" s="133"/>
      <c r="M75" s="226"/>
      <c r="N75" s="162"/>
      <c r="O75" s="241"/>
      <c r="P75" s="254"/>
    </row>
    <row r="76" spans="2:17" x14ac:dyDescent="0.25">
      <c r="B76" s="103"/>
      <c r="C76" s="135"/>
      <c r="D76" s="167"/>
      <c r="E76" s="66"/>
      <c r="F76" s="66"/>
      <c r="G76" s="109"/>
      <c r="H76" s="133"/>
      <c r="J76" s="133"/>
      <c r="K76" s="133"/>
      <c r="L76" s="133"/>
      <c r="M76" s="226"/>
      <c r="N76" s="162"/>
      <c r="O76" s="241"/>
      <c r="P76" s="253"/>
    </row>
    <row r="77" spans="2:17" x14ac:dyDescent="0.25">
      <c r="B77" s="103"/>
      <c r="C77" s="133"/>
      <c r="D77" s="172"/>
      <c r="G77" s="133"/>
      <c r="H77" s="133"/>
      <c r="J77" s="133"/>
      <c r="K77" s="133"/>
      <c r="L77" s="133"/>
      <c r="M77" s="226"/>
      <c r="N77" s="162"/>
      <c r="O77" s="226"/>
      <c r="P77" s="255"/>
    </row>
    <row r="78" spans="2:17" x14ac:dyDescent="0.25">
      <c r="B78" s="103"/>
      <c r="C78" s="133"/>
      <c r="D78" s="170">
        <f>1/M3</f>
        <v>25</v>
      </c>
      <c r="J78" s="133"/>
      <c r="K78" s="133"/>
      <c r="L78" s="133"/>
      <c r="M78" s="226"/>
      <c r="N78" s="162"/>
      <c r="O78" s="226"/>
      <c r="P78" s="254"/>
    </row>
    <row r="79" spans="2:17" x14ac:dyDescent="0.25">
      <c r="B79" s="103"/>
      <c r="C79" s="133"/>
      <c r="D79" s="150"/>
      <c r="E79" s="173"/>
      <c r="F79" s="174"/>
      <c r="G79" s="159"/>
      <c r="H79" s="159"/>
      <c r="I79" s="159"/>
      <c r="J79" s="226"/>
      <c r="K79" s="226"/>
      <c r="L79" s="226"/>
      <c r="M79" s="226"/>
      <c r="N79" s="162"/>
      <c r="O79" s="226"/>
      <c r="P79" s="248"/>
    </row>
    <row r="80" spans="2:17" x14ac:dyDescent="0.25">
      <c r="B80" s="175" t="s">
        <v>28</v>
      </c>
      <c r="C80" s="176" t="s">
        <v>29</v>
      </c>
      <c r="D80" s="177">
        <f>L9</f>
        <v>15000</v>
      </c>
      <c r="E80" s="173"/>
      <c r="F80" s="174"/>
      <c r="G80" s="159"/>
      <c r="H80" s="159"/>
      <c r="I80" s="159"/>
      <c r="J80" s="226"/>
      <c r="K80" s="226"/>
      <c r="L80" s="226"/>
      <c r="M80" s="226"/>
      <c r="N80" s="162"/>
      <c r="O80" s="163"/>
      <c r="P80" s="227"/>
      <c r="Q80" s="159"/>
    </row>
    <row r="81" spans="2:16" x14ac:dyDescent="0.25">
      <c r="B81" s="114" t="s">
        <v>41</v>
      </c>
      <c r="C81" s="178" t="s">
        <v>42</v>
      </c>
      <c r="D81" s="179">
        <f>D73</f>
        <v>15000</v>
      </c>
      <c r="E81" s="173"/>
      <c r="F81" s="174"/>
      <c r="G81" s="159"/>
      <c r="H81" s="159"/>
      <c r="I81" s="159"/>
      <c r="J81" s="226"/>
      <c r="K81" s="226"/>
      <c r="L81" s="226"/>
      <c r="M81" s="226"/>
      <c r="N81" s="162"/>
      <c r="O81" s="163"/>
      <c r="P81" s="227"/>
    </row>
    <row r="82" spans="2:16" x14ac:dyDescent="0.25">
      <c r="B82" s="114" t="s">
        <v>30</v>
      </c>
      <c r="C82" s="178" t="s">
        <v>43</v>
      </c>
      <c r="D82" s="179">
        <f>0.04</f>
        <v>0.04</v>
      </c>
      <c r="E82" s="173"/>
      <c r="F82" s="174"/>
      <c r="G82" s="159"/>
      <c r="H82" s="159"/>
      <c r="I82" s="159"/>
      <c r="J82" s="226"/>
      <c r="K82" s="226"/>
      <c r="L82" s="226"/>
      <c r="M82" s="226"/>
      <c r="N82" s="162"/>
      <c r="O82" s="163"/>
      <c r="P82" s="227"/>
    </row>
    <row r="83" spans="2:16" x14ac:dyDescent="0.25">
      <c r="B83" s="114"/>
      <c r="C83" s="178" t="s">
        <v>44</v>
      </c>
      <c r="D83" s="180">
        <v>75</v>
      </c>
      <c r="E83" s="173"/>
      <c r="F83" s="174"/>
      <c r="G83" s="159"/>
      <c r="H83" s="159"/>
      <c r="I83" s="159"/>
      <c r="J83" s="226"/>
      <c r="K83" s="226"/>
      <c r="L83" s="226"/>
      <c r="M83" s="226"/>
      <c r="N83" s="162"/>
      <c r="O83" s="163"/>
      <c r="P83" s="168"/>
    </row>
    <row r="84" spans="2:16" x14ac:dyDescent="0.25">
      <c r="B84" s="114" t="s">
        <v>32</v>
      </c>
      <c r="C84" s="178" t="s">
        <v>45</v>
      </c>
      <c r="D84" s="179">
        <f>75-L5</f>
        <v>10</v>
      </c>
      <c r="E84" s="173"/>
      <c r="F84" s="174"/>
      <c r="G84" s="159"/>
      <c r="H84" s="159"/>
      <c r="I84" s="159"/>
      <c r="J84" s="226"/>
      <c r="K84" s="226"/>
      <c r="L84" s="226"/>
      <c r="M84" s="226"/>
      <c r="N84" s="162"/>
      <c r="O84" s="163"/>
      <c r="P84" s="227"/>
    </row>
    <row r="85" spans="2:16" ht="18.75" thickBot="1" x14ac:dyDescent="0.3">
      <c r="B85" s="119" t="s">
        <v>33</v>
      </c>
      <c r="C85" s="120" t="s">
        <v>34</v>
      </c>
      <c r="D85" s="181">
        <f>D81*(1-D75)*D78</f>
        <v>121663.43669032556</v>
      </c>
      <c r="E85" s="173"/>
      <c r="F85" s="174"/>
      <c r="G85" s="159"/>
      <c r="H85" s="159"/>
      <c r="I85" s="159"/>
      <c r="J85" s="226"/>
      <c r="K85" s="226"/>
      <c r="L85" s="226"/>
      <c r="M85" s="226"/>
      <c r="N85" s="162"/>
      <c r="O85" s="163"/>
      <c r="P85" s="256"/>
    </row>
    <row r="86" spans="2:16" x14ac:dyDescent="0.25">
      <c r="E86" s="173"/>
      <c r="F86" s="174"/>
      <c r="G86" s="159"/>
      <c r="H86" s="159"/>
      <c r="I86" s="159"/>
      <c r="J86" s="159"/>
      <c r="K86" s="159"/>
      <c r="L86" s="159"/>
      <c r="M86" s="159"/>
      <c r="N86" s="159"/>
      <c r="O86" s="159"/>
      <c r="P86" s="159"/>
    </row>
  </sheetData>
  <sheetProtection sheet="1" objects="1" scenarios="1"/>
  <mergeCells count="5">
    <mergeCell ref="M3:N10"/>
    <mergeCell ref="B12:D12"/>
    <mergeCell ref="F12:H13"/>
    <mergeCell ref="J12:L13"/>
    <mergeCell ref="N12:P12"/>
  </mergeCells>
  <phoneticPr fontId="0" type="noConversion"/>
  <pageMargins left="0.75" right="0.75" top="1" bottom="1" header="0" footer="0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62465" r:id="rId3">
          <objectPr defaultSize="0" autoPict="0" r:id="rId4">
            <anchor moveWithCells="1" sizeWithCells="1">
              <from>
                <xdr:col>2</xdr:col>
                <xdr:colOff>1228725</xdr:colOff>
                <xdr:row>35</xdr:row>
                <xdr:rowOff>95250</xdr:rowOff>
              </from>
              <to>
                <xdr:col>2</xdr:col>
                <xdr:colOff>3124200</xdr:colOff>
                <xdr:row>36</xdr:row>
                <xdr:rowOff>200025</xdr:rowOff>
              </to>
            </anchor>
          </objectPr>
        </oleObject>
      </mc:Choice>
      <mc:Fallback>
        <oleObject progId="Equation.3" shapeId="62465" r:id="rId3"/>
      </mc:Fallback>
    </mc:AlternateContent>
    <mc:AlternateContent xmlns:mc="http://schemas.openxmlformats.org/markup-compatibility/2006">
      <mc:Choice Requires="x14">
        <oleObject progId="Equation.3" shapeId="62466" r:id="rId5">
          <objectPr defaultSize="0" autoPict="0" r:id="rId6">
            <anchor moveWithCells="1" sizeWithCells="1">
              <from>
                <xdr:col>2</xdr:col>
                <xdr:colOff>1009650</xdr:colOff>
                <xdr:row>12</xdr:row>
                <xdr:rowOff>28575</xdr:rowOff>
              </from>
              <to>
                <xdr:col>2</xdr:col>
                <xdr:colOff>3162300</xdr:colOff>
                <xdr:row>13</xdr:row>
                <xdr:rowOff>171450</xdr:rowOff>
              </to>
            </anchor>
          </objectPr>
        </oleObject>
      </mc:Choice>
      <mc:Fallback>
        <oleObject progId="Equation.3" shapeId="62466" r:id="rId5"/>
      </mc:Fallback>
    </mc:AlternateContent>
    <mc:AlternateContent xmlns:mc="http://schemas.openxmlformats.org/markup-compatibility/2006">
      <mc:Choice Requires="x14">
        <oleObject progId="Equation.3" shapeId="62467" r:id="rId7">
          <objectPr defaultSize="0" autoPict="0" r:id="rId8">
            <anchor moveWithCells="1" sizeWithCells="1">
              <from>
                <xdr:col>2</xdr:col>
                <xdr:colOff>2800350</xdr:colOff>
                <xdr:row>40</xdr:row>
                <xdr:rowOff>66675</xdr:rowOff>
              </from>
              <to>
                <xdr:col>3</xdr:col>
                <xdr:colOff>638175</xdr:colOff>
                <xdr:row>41</xdr:row>
                <xdr:rowOff>209550</xdr:rowOff>
              </to>
            </anchor>
          </objectPr>
        </oleObject>
      </mc:Choice>
      <mc:Fallback>
        <oleObject progId="Equation.3" shapeId="62467" r:id="rId7"/>
      </mc:Fallback>
    </mc:AlternateContent>
    <mc:AlternateContent xmlns:mc="http://schemas.openxmlformats.org/markup-compatibility/2006">
      <mc:Choice Requires="x14">
        <oleObject progId="Equation.3" shapeId="62468" r:id="rId9">
          <objectPr defaultSize="0" autoPict="0" r:id="rId10">
            <anchor moveWithCells="1" sizeWithCells="1">
              <from>
                <xdr:col>2</xdr:col>
                <xdr:colOff>3257550</xdr:colOff>
                <xdr:row>41</xdr:row>
                <xdr:rowOff>361950</xdr:rowOff>
              </from>
              <to>
                <xdr:col>3</xdr:col>
                <xdr:colOff>723900</xdr:colOff>
                <xdr:row>43</xdr:row>
                <xdr:rowOff>142875</xdr:rowOff>
              </to>
            </anchor>
          </objectPr>
        </oleObject>
      </mc:Choice>
      <mc:Fallback>
        <oleObject progId="Equation.3" shapeId="62468" r:id="rId9"/>
      </mc:Fallback>
    </mc:AlternateContent>
    <mc:AlternateContent xmlns:mc="http://schemas.openxmlformats.org/markup-compatibility/2006">
      <mc:Choice Requires="x14">
        <oleObject progId="Equation.3" shapeId="62469" r:id="rId11">
          <objectPr defaultSize="0" autoPict="0" r:id="rId12">
            <anchor moveWithCells="1" sizeWithCells="1">
              <from>
                <xdr:col>5</xdr:col>
                <xdr:colOff>0</xdr:colOff>
                <xdr:row>14</xdr:row>
                <xdr:rowOff>0</xdr:rowOff>
              </from>
              <to>
                <xdr:col>5</xdr:col>
                <xdr:colOff>552450</xdr:colOff>
                <xdr:row>15</xdr:row>
                <xdr:rowOff>9525</xdr:rowOff>
              </to>
            </anchor>
          </objectPr>
        </oleObject>
      </mc:Choice>
      <mc:Fallback>
        <oleObject progId="Equation.3" shapeId="62469" r:id="rId11"/>
      </mc:Fallback>
    </mc:AlternateContent>
    <mc:AlternateContent xmlns:mc="http://schemas.openxmlformats.org/markup-compatibility/2006">
      <mc:Choice Requires="x14">
        <oleObject progId="Equation.3" shapeId="62470" r:id="rId13">
          <objectPr defaultSize="0" autoPict="0" r:id="rId14">
            <anchor moveWithCells="1" siz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800100</xdr:colOff>
                <xdr:row>16</xdr:row>
                <xdr:rowOff>9525</xdr:rowOff>
              </to>
            </anchor>
          </objectPr>
        </oleObject>
      </mc:Choice>
      <mc:Fallback>
        <oleObject progId="Equation.3" shapeId="62470" r:id="rId13"/>
      </mc:Fallback>
    </mc:AlternateContent>
    <mc:AlternateContent xmlns:mc="http://schemas.openxmlformats.org/markup-compatibility/2006">
      <mc:Choice Requires="x14">
        <oleObject progId="Equation.3" shapeId="62471" r:id="rId15">
          <objectPr defaultSize="0" autoPict="0" r:id="rId16">
            <anchor moveWithCells="1" siz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609600</xdr:colOff>
                <xdr:row>17</xdr:row>
                <xdr:rowOff>9525</xdr:rowOff>
              </to>
            </anchor>
          </objectPr>
        </oleObject>
      </mc:Choice>
      <mc:Fallback>
        <oleObject progId="Equation.3" shapeId="62471" r:id="rId15"/>
      </mc:Fallback>
    </mc:AlternateContent>
    <mc:AlternateContent xmlns:mc="http://schemas.openxmlformats.org/markup-compatibility/2006">
      <mc:Choice Requires="x14">
        <oleObject progId="Equation.3" shapeId="62472" r:id="rId17">
          <objectPr defaultSize="0" autoPict="0" r:id="rId18">
            <anchor moveWithCells="1" sizeWithCells="1">
              <from>
                <xdr:col>5</xdr:col>
                <xdr:colOff>0</xdr:colOff>
                <xdr:row>17</xdr:row>
                <xdr:rowOff>0</xdr:rowOff>
              </from>
              <to>
                <xdr:col>5</xdr:col>
                <xdr:colOff>676275</xdr:colOff>
                <xdr:row>18</xdr:row>
                <xdr:rowOff>171450</xdr:rowOff>
              </to>
            </anchor>
          </objectPr>
        </oleObject>
      </mc:Choice>
      <mc:Fallback>
        <oleObject progId="Equation.3" shapeId="62472" r:id="rId17"/>
      </mc:Fallback>
    </mc:AlternateContent>
    <mc:AlternateContent xmlns:mc="http://schemas.openxmlformats.org/markup-compatibility/2006">
      <mc:Choice Requires="x14">
        <oleObject progId="Equation.3" shapeId="62473" r:id="rId19">
          <objectPr defaultSize="0" autoPict="0" r:id="rId20">
            <anchor moveWithCells="1" sizeWithCells="1">
              <from>
                <xdr:col>2</xdr:col>
                <xdr:colOff>685800</xdr:colOff>
                <xdr:row>23</xdr:row>
                <xdr:rowOff>123825</xdr:rowOff>
              </from>
              <to>
                <xdr:col>2</xdr:col>
                <xdr:colOff>3362325</xdr:colOff>
                <xdr:row>24</xdr:row>
                <xdr:rowOff>85725</xdr:rowOff>
              </to>
            </anchor>
          </objectPr>
        </oleObject>
      </mc:Choice>
      <mc:Fallback>
        <oleObject progId="Equation.3" shapeId="62473" r:id="rId19"/>
      </mc:Fallback>
    </mc:AlternateContent>
    <mc:AlternateContent xmlns:mc="http://schemas.openxmlformats.org/markup-compatibility/2006">
      <mc:Choice Requires="x14">
        <oleObject progId="Equation.3" shapeId="62474" r:id="rId21">
          <objectPr defaultSize="0" autoPict="0" r:id="rId22">
            <anchor moveWithCells="1" sizeWithCells="1">
              <from>
                <xdr:col>2</xdr:col>
                <xdr:colOff>2733675</xdr:colOff>
                <xdr:row>24</xdr:row>
                <xdr:rowOff>161925</xdr:rowOff>
              </from>
              <to>
                <xdr:col>3</xdr:col>
                <xdr:colOff>428625</xdr:colOff>
                <xdr:row>25</xdr:row>
                <xdr:rowOff>190500</xdr:rowOff>
              </to>
            </anchor>
          </objectPr>
        </oleObject>
      </mc:Choice>
      <mc:Fallback>
        <oleObject progId="Equation.3" shapeId="62474" r:id="rId21"/>
      </mc:Fallback>
    </mc:AlternateContent>
    <mc:AlternateContent xmlns:mc="http://schemas.openxmlformats.org/markup-compatibility/2006">
      <mc:Choice Requires="x14">
        <oleObject progId="Equation.3" shapeId="62475" r:id="rId23">
          <objectPr defaultSize="0" autoPict="0" r:id="rId24">
            <anchor moveWithCells="1">
              <from>
                <xdr:col>3</xdr:col>
                <xdr:colOff>123825</xdr:colOff>
                <xdr:row>25</xdr:row>
                <xdr:rowOff>200025</xdr:rowOff>
              </from>
              <to>
                <xdr:col>3</xdr:col>
                <xdr:colOff>514350</xdr:colOff>
                <xdr:row>27</xdr:row>
                <xdr:rowOff>133350</xdr:rowOff>
              </to>
            </anchor>
          </objectPr>
        </oleObject>
      </mc:Choice>
      <mc:Fallback>
        <oleObject progId="Equation.3" shapeId="62475" r:id="rId23"/>
      </mc:Fallback>
    </mc:AlternateContent>
    <mc:AlternateContent xmlns:mc="http://schemas.openxmlformats.org/markup-compatibility/2006">
      <mc:Choice Requires="x14">
        <oleObject progId="Equation.3" shapeId="62476" r:id="rId25">
          <objectPr defaultSize="0" autoPict="0" r:id="rId26">
            <anchor moveWithCells="1" sizeWithCells="1">
              <from>
                <xdr:col>2</xdr:col>
                <xdr:colOff>342900</xdr:colOff>
                <xdr:row>21</xdr:row>
                <xdr:rowOff>28575</xdr:rowOff>
              </from>
              <to>
                <xdr:col>3</xdr:col>
                <xdr:colOff>485775</xdr:colOff>
                <xdr:row>23</xdr:row>
                <xdr:rowOff>133350</xdr:rowOff>
              </to>
            </anchor>
          </objectPr>
        </oleObject>
      </mc:Choice>
      <mc:Fallback>
        <oleObject progId="Equation.3" shapeId="62476" r:id="rId25"/>
      </mc:Fallback>
    </mc:AlternateContent>
    <mc:AlternateContent xmlns:mc="http://schemas.openxmlformats.org/markup-compatibility/2006">
      <mc:Choice Requires="x14">
        <oleObject progId="Equation.3" shapeId="62477" r:id="rId27">
          <objectPr defaultSize="0" autoPict="0" r:id="rId28">
            <anchor moveWithCells="1" sizeWithCells="1">
              <from>
                <xdr:col>2</xdr:col>
                <xdr:colOff>1228725</xdr:colOff>
                <xdr:row>50</xdr:row>
                <xdr:rowOff>95250</xdr:rowOff>
              </from>
              <to>
                <xdr:col>2</xdr:col>
                <xdr:colOff>3076575</xdr:colOff>
                <xdr:row>51</xdr:row>
                <xdr:rowOff>190500</xdr:rowOff>
              </to>
            </anchor>
          </objectPr>
        </oleObject>
      </mc:Choice>
      <mc:Fallback>
        <oleObject progId="Equation.3" shapeId="62477" r:id="rId27"/>
      </mc:Fallback>
    </mc:AlternateContent>
    <mc:AlternateContent xmlns:mc="http://schemas.openxmlformats.org/markup-compatibility/2006">
      <mc:Choice Requires="x14">
        <oleObject progId="Equation.3" shapeId="62478" r:id="rId29">
          <objectPr defaultSize="0" autoPict="0" r:id="rId30">
            <anchor moveWithCells="1" sizeWithCells="1">
              <from>
                <xdr:col>2</xdr:col>
                <xdr:colOff>847725</xdr:colOff>
                <xdr:row>52</xdr:row>
                <xdr:rowOff>57150</xdr:rowOff>
              </from>
              <to>
                <xdr:col>2</xdr:col>
                <xdr:colOff>1943100</xdr:colOff>
                <xdr:row>53</xdr:row>
                <xdr:rowOff>76200</xdr:rowOff>
              </to>
            </anchor>
          </objectPr>
        </oleObject>
      </mc:Choice>
      <mc:Fallback>
        <oleObject progId="Equation.3" shapeId="62478" r:id="rId29"/>
      </mc:Fallback>
    </mc:AlternateContent>
    <mc:AlternateContent xmlns:mc="http://schemas.openxmlformats.org/markup-compatibility/2006">
      <mc:Choice Requires="x14">
        <oleObject progId="Equation.3" shapeId="62479" r:id="rId31">
          <objectPr defaultSize="0" autoPict="0" r:id="rId32">
            <anchor moveWithCells="1" sizeWithCells="1">
              <from>
                <xdr:col>2</xdr:col>
                <xdr:colOff>2371725</xdr:colOff>
                <xdr:row>57</xdr:row>
                <xdr:rowOff>314325</xdr:rowOff>
              </from>
              <to>
                <xdr:col>3</xdr:col>
                <xdr:colOff>523875</xdr:colOff>
                <xdr:row>58</xdr:row>
                <xdr:rowOff>38100</xdr:rowOff>
              </to>
            </anchor>
          </objectPr>
        </oleObject>
      </mc:Choice>
      <mc:Fallback>
        <oleObject progId="Equation.3" shapeId="62479" r:id="rId31"/>
      </mc:Fallback>
    </mc:AlternateContent>
    <mc:AlternateContent xmlns:mc="http://schemas.openxmlformats.org/markup-compatibility/2006">
      <mc:Choice Requires="x14">
        <oleObject progId="Equation.3" shapeId="62480" r:id="rId33">
          <objectPr defaultSize="0" autoPict="0" r:id="rId34">
            <anchor moveWithCells="1" sizeWithCells="1">
              <from>
                <xdr:col>2</xdr:col>
                <xdr:colOff>2581275</xdr:colOff>
                <xdr:row>53</xdr:row>
                <xdr:rowOff>247650</xdr:rowOff>
              </from>
              <to>
                <xdr:col>3</xdr:col>
                <xdr:colOff>466725</xdr:colOff>
                <xdr:row>55</xdr:row>
                <xdr:rowOff>219075</xdr:rowOff>
              </to>
            </anchor>
          </objectPr>
        </oleObject>
      </mc:Choice>
      <mc:Fallback>
        <oleObject progId="Equation.3" shapeId="62480" r:id="rId33"/>
      </mc:Fallback>
    </mc:AlternateContent>
    <mc:AlternateContent xmlns:mc="http://schemas.openxmlformats.org/markup-compatibility/2006">
      <mc:Choice Requires="x14">
        <oleObject progId="Equation.3" shapeId="62481" r:id="rId35">
          <objectPr defaultSize="0" autoPict="0" r:id="rId36">
            <anchor moveWithCells="1" sizeWithCells="1">
              <from>
                <xdr:col>2</xdr:col>
                <xdr:colOff>3086100</xdr:colOff>
                <xdr:row>55</xdr:row>
                <xdr:rowOff>228600</xdr:rowOff>
              </from>
              <to>
                <xdr:col>3</xdr:col>
                <xdr:colOff>523875</xdr:colOff>
                <xdr:row>57</xdr:row>
                <xdr:rowOff>200025</xdr:rowOff>
              </to>
            </anchor>
          </objectPr>
        </oleObject>
      </mc:Choice>
      <mc:Fallback>
        <oleObject progId="Equation.3" shapeId="62481" r:id="rId35"/>
      </mc:Fallback>
    </mc:AlternateContent>
    <mc:AlternateContent xmlns:mc="http://schemas.openxmlformats.org/markup-compatibility/2006">
      <mc:Choice Requires="x14">
        <oleObject progId="Equation.3" shapeId="62482" r:id="rId37">
          <objectPr defaultSize="0" autoPict="0" r:id="rId38">
            <anchor moveWithCells="1" sizeWithCells="1">
              <from>
                <xdr:col>2</xdr:col>
                <xdr:colOff>600075</xdr:colOff>
                <xdr:row>69</xdr:row>
                <xdr:rowOff>85725</xdr:rowOff>
              </from>
              <to>
                <xdr:col>2</xdr:col>
                <xdr:colOff>3324225</xdr:colOff>
                <xdr:row>70</xdr:row>
                <xdr:rowOff>323850</xdr:rowOff>
              </to>
            </anchor>
          </objectPr>
        </oleObject>
      </mc:Choice>
      <mc:Fallback>
        <oleObject progId="Equation.3" shapeId="62482" r:id="rId37"/>
      </mc:Fallback>
    </mc:AlternateContent>
    <mc:AlternateContent xmlns:mc="http://schemas.openxmlformats.org/markup-compatibility/2006">
      <mc:Choice Requires="x14">
        <oleObject progId="Equation.3" shapeId="62483" r:id="rId39">
          <objectPr defaultSize="0" autoPict="0" r:id="rId40">
            <anchor moveWithCells="1" sizeWithCells="1">
              <from>
                <xdr:col>5</xdr:col>
                <xdr:colOff>0</xdr:colOff>
                <xdr:row>69</xdr:row>
                <xdr:rowOff>352425</xdr:rowOff>
              </from>
              <to>
                <xdr:col>5</xdr:col>
                <xdr:colOff>0</xdr:colOff>
                <xdr:row>69</xdr:row>
                <xdr:rowOff>600075</xdr:rowOff>
              </to>
            </anchor>
          </objectPr>
        </oleObject>
      </mc:Choice>
      <mc:Fallback>
        <oleObject progId="Equation.3" shapeId="62483" r:id="rId39"/>
      </mc:Fallback>
    </mc:AlternateContent>
    <mc:AlternateContent xmlns:mc="http://schemas.openxmlformats.org/markup-compatibility/2006">
      <mc:Choice Requires="x14">
        <oleObject progId="Equation.3" shapeId="62484" r:id="rId41">
          <objectPr defaultSize="0" autoPict="0" r:id="rId42">
            <anchor moveWithCells="1" sizeWithCells="1">
              <from>
                <xdr:col>2</xdr:col>
                <xdr:colOff>247650</xdr:colOff>
                <xdr:row>66</xdr:row>
                <xdr:rowOff>95250</xdr:rowOff>
              </from>
              <to>
                <xdr:col>3</xdr:col>
                <xdr:colOff>571500</xdr:colOff>
                <xdr:row>68</xdr:row>
                <xdr:rowOff>228600</xdr:rowOff>
              </to>
            </anchor>
          </objectPr>
        </oleObject>
      </mc:Choice>
      <mc:Fallback>
        <oleObject progId="Equation.3" shapeId="62484" r:id="rId41"/>
      </mc:Fallback>
    </mc:AlternateContent>
    <mc:AlternateContent xmlns:mc="http://schemas.openxmlformats.org/markup-compatibility/2006">
      <mc:Choice Requires="x14">
        <oleObject progId="Equation.3" shapeId="62485" r:id="rId43">
          <objectPr defaultSize="0" autoPict="0" r:id="rId44">
            <anchor moveWithCells="1" sizeWithCells="1">
              <from>
                <xdr:col>2</xdr:col>
                <xdr:colOff>1181100</xdr:colOff>
                <xdr:row>37</xdr:row>
                <xdr:rowOff>104775</xdr:rowOff>
              </from>
              <to>
                <xdr:col>2</xdr:col>
                <xdr:colOff>2990850</xdr:colOff>
                <xdr:row>39</xdr:row>
                <xdr:rowOff>228600</xdr:rowOff>
              </to>
            </anchor>
          </objectPr>
        </oleObject>
      </mc:Choice>
      <mc:Fallback>
        <oleObject progId="Equation.3" shapeId="62485" r:id="rId43"/>
      </mc:Fallback>
    </mc:AlternateContent>
    <mc:AlternateContent xmlns:mc="http://schemas.openxmlformats.org/markup-compatibility/2006">
      <mc:Choice Requires="x14">
        <oleObject progId="Equation.3" shapeId="62486" r:id="rId45">
          <objectPr defaultSize="0" autoPict="0" r:id="rId46">
            <anchor moveWithCells="1" sizeWithCells="1">
              <from>
                <xdr:col>2</xdr:col>
                <xdr:colOff>590550</xdr:colOff>
                <xdr:row>53</xdr:row>
                <xdr:rowOff>180975</xdr:rowOff>
              </from>
              <to>
                <xdr:col>2</xdr:col>
                <xdr:colOff>1638300</xdr:colOff>
                <xdr:row>55</xdr:row>
                <xdr:rowOff>171450</xdr:rowOff>
              </to>
            </anchor>
          </objectPr>
        </oleObject>
      </mc:Choice>
      <mc:Fallback>
        <oleObject progId="Equation.3" shapeId="62486" r:id="rId45"/>
      </mc:Fallback>
    </mc:AlternateContent>
    <mc:AlternateContent xmlns:mc="http://schemas.openxmlformats.org/markup-compatibility/2006">
      <mc:Choice Requires="x14">
        <oleObject progId="Equation.3" shapeId="62487" r:id="rId47">
          <objectPr defaultSize="0" autoPict="0" r:id="rId48">
            <anchor moveWithCells="1" sizeWithCells="1">
              <from>
                <xdr:col>2</xdr:col>
                <xdr:colOff>533400</xdr:colOff>
                <xdr:row>56</xdr:row>
                <xdr:rowOff>47625</xdr:rowOff>
              </from>
              <to>
                <xdr:col>2</xdr:col>
                <xdr:colOff>1514475</xdr:colOff>
                <xdr:row>57</xdr:row>
                <xdr:rowOff>371475</xdr:rowOff>
              </to>
            </anchor>
          </objectPr>
        </oleObject>
      </mc:Choice>
      <mc:Fallback>
        <oleObject progId="Equation.3" shapeId="62487" r:id="rId47"/>
      </mc:Fallback>
    </mc:AlternateContent>
    <mc:AlternateContent xmlns:mc="http://schemas.openxmlformats.org/markup-compatibility/2006">
      <mc:Choice Requires="x14">
        <oleObject progId="Equation.3" shapeId="62488" r:id="rId49">
          <objectPr defaultSize="0" autoPict="0" r:id="rId22">
            <anchor moveWithCells="1" sizeWithCells="1">
              <from>
                <xdr:col>2</xdr:col>
                <xdr:colOff>2400300</xdr:colOff>
                <xdr:row>73</xdr:row>
                <xdr:rowOff>180975</xdr:rowOff>
              </from>
              <to>
                <xdr:col>3</xdr:col>
                <xdr:colOff>419100</xdr:colOff>
                <xdr:row>75</xdr:row>
                <xdr:rowOff>247650</xdr:rowOff>
              </to>
            </anchor>
          </objectPr>
        </oleObject>
      </mc:Choice>
      <mc:Fallback>
        <oleObject progId="Equation.3" shapeId="62488" r:id="rId49"/>
      </mc:Fallback>
    </mc:AlternateContent>
    <mc:AlternateContent xmlns:mc="http://schemas.openxmlformats.org/markup-compatibility/2006">
      <mc:Choice Requires="x14">
        <oleObject progId="Equation.3" shapeId="62489" r:id="rId50">
          <objectPr defaultSize="0" autoPict="0" r:id="rId51">
            <anchor moveWithCells="1">
              <from>
                <xdr:col>3</xdr:col>
                <xdr:colOff>47625</xdr:colOff>
                <xdr:row>76</xdr:row>
                <xdr:rowOff>133350</xdr:rowOff>
              </from>
              <to>
                <xdr:col>3</xdr:col>
                <xdr:colOff>457200</xdr:colOff>
                <xdr:row>78</xdr:row>
                <xdr:rowOff>171450</xdr:rowOff>
              </to>
            </anchor>
          </objectPr>
        </oleObject>
      </mc:Choice>
      <mc:Fallback>
        <oleObject progId="Equation.3" shapeId="62489" r:id="rId50"/>
      </mc:Fallback>
    </mc:AlternateContent>
    <mc:AlternateContent xmlns:mc="http://schemas.openxmlformats.org/markup-compatibility/2006">
      <mc:Choice Requires="x14">
        <oleObject progId="Equation.3" shapeId="62490" r:id="rId52">
          <objectPr defaultSize="0" autoPict="0" r:id="rId40">
            <anchor moveWithCells="1" sizeWithCells="1">
              <from>
                <xdr:col>8</xdr:col>
                <xdr:colOff>209550</xdr:colOff>
                <xdr:row>77</xdr:row>
                <xdr:rowOff>19050</xdr:rowOff>
              </from>
              <to>
                <xdr:col>9</xdr:col>
                <xdr:colOff>428625</xdr:colOff>
                <xdr:row>77</xdr:row>
                <xdr:rowOff>19050</xdr:rowOff>
              </to>
            </anchor>
          </objectPr>
        </oleObject>
      </mc:Choice>
      <mc:Fallback>
        <oleObject progId="Equation.3" shapeId="62490" r:id="rId52"/>
      </mc:Fallback>
    </mc:AlternateContent>
    <mc:AlternateContent xmlns:mc="http://schemas.openxmlformats.org/markup-compatibility/2006">
      <mc:Choice Requires="x14">
        <oleObject progId="Equation.3" shapeId="62491" r:id="rId53">
          <objectPr defaultSize="0" autoPict="0" r:id="rId40">
            <anchor moveWithCells="1" sizeWithCells="1">
              <from>
                <xdr:col>5</xdr:col>
                <xdr:colOff>19050</xdr:colOff>
                <xdr:row>13</xdr:row>
                <xdr:rowOff>57150</xdr:rowOff>
              </from>
              <to>
                <xdr:col>5</xdr:col>
                <xdr:colOff>504825</xdr:colOff>
                <xdr:row>14</xdr:row>
                <xdr:rowOff>28575</xdr:rowOff>
              </to>
            </anchor>
          </objectPr>
        </oleObject>
      </mc:Choice>
      <mc:Fallback>
        <oleObject progId="Equation.3" shapeId="62491" r:id="rId53"/>
      </mc:Fallback>
    </mc:AlternateContent>
    <mc:AlternateContent xmlns:mc="http://schemas.openxmlformats.org/markup-compatibility/2006">
      <mc:Choice Requires="x14">
        <oleObject progId="Equation.3" shapeId="62498" r:id="rId54">
          <objectPr defaultSize="0" autoPict="0" r:id="rId55">
            <anchor moveWithCells="1">
              <from>
                <xdr:col>15</xdr:col>
                <xdr:colOff>828675</xdr:colOff>
                <xdr:row>27</xdr:row>
                <xdr:rowOff>57150</xdr:rowOff>
              </from>
              <to>
                <xdr:col>15</xdr:col>
                <xdr:colOff>828675</xdr:colOff>
                <xdr:row>28</xdr:row>
                <xdr:rowOff>390525</xdr:rowOff>
              </to>
            </anchor>
          </objectPr>
        </oleObject>
      </mc:Choice>
      <mc:Fallback>
        <oleObject progId="Equation.3" shapeId="62498" r:id="rId54"/>
      </mc:Fallback>
    </mc:AlternateContent>
    <mc:AlternateContent xmlns:mc="http://schemas.openxmlformats.org/markup-compatibility/2006">
      <mc:Choice Requires="x14">
        <oleObject progId="Equation.3" shapeId="62514" r:id="rId56">
          <objectPr defaultSize="0" autoPict="0" r:id="rId57">
            <anchor moveWithCells="1" sizeWithCells="1">
              <from>
                <xdr:col>2</xdr:col>
                <xdr:colOff>2752725</xdr:colOff>
                <xdr:row>72</xdr:row>
                <xdr:rowOff>9525</xdr:rowOff>
              </from>
              <to>
                <xdr:col>3</xdr:col>
                <xdr:colOff>838200</xdr:colOff>
                <xdr:row>73</xdr:row>
                <xdr:rowOff>0</xdr:rowOff>
              </to>
            </anchor>
          </objectPr>
        </oleObject>
      </mc:Choice>
      <mc:Fallback>
        <oleObject progId="Equation.3" shapeId="62514" r:id="rId56"/>
      </mc:Fallback>
    </mc:AlternateContent>
    <mc:AlternateContent xmlns:mc="http://schemas.openxmlformats.org/markup-compatibility/2006">
      <mc:Choice Requires="x14">
        <oleObject progId="Equation.3" shapeId="62523" r:id="rId58">
          <objectPr defaultSize="0" autoPict="0" r:id="rId59">
            <anchor moveWithCells="1" sizeWithCells="1">
              <from>
                <xdr:col>1</xdr:col>
                <xdr:colOff>238125</xdr:colOff>
                <xdr:row>71</xdr:row>
                <xdr:rowOff>19050</xdr:rowOff>
              </from>
              <to>
                <xdr:col>3</xdr:col>
                <xdr:colOff>1238250</xdr:colOff>
                <xdr:row>71</xdr:row>
                <xdr:rowOff>504825</xdr:rowOff>
              </to>
            </anchor>
          </objectPr>
        </oleObject>
      </mc:Choice>
      <mc:Fallback>
        <oleObject progId="Equation.3" shapeId="62523" r:id="rId58"/>
      </mc:Fallback>
    </mc:AlternateContent>
    <mc:AlternateContent xmlns:mc="http://schemas.openxmlformats.org/markup-compatibility/2006">
      <mc:Choice Requires="x14">
        <oleObject progId="CorelPHOTOPAINT.Image.17" shapeId="62524" r:id="rId60">
          <objectPr defaultSize="0" r:id="rId61">
            <anchor moveWithCells="1">
              <from>
                <xdr:col>1</xdr:col>
                <xdr:colOff>0</xdr:colOff>
                <xdr:row>0</xdr:row>
                <xdr:rowOff>9525</xdr:rowOff>
              </from>
              <to>
                <xdr:col>15</xdr:col>
                <xdr:colOff>171450</xdr:colOff>
                <xdr:row>1</xdr:row>
                <xdr:rowOff>314325</xdr:rowOff>
              </to>
            </anchor>
          </objectPr>
        </oleObject>
      </mc:Choice>
      <mc:Fallback>
        <oleObject progId="CorelPHOTOPAINT.Image.17" shapeId="62524" r:id="rId60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0.7109375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Ingresos variables probab</vt:lpstr>
      <vt:lpstr>Ingreso constante</vt:lpstr>
      <vt:lpstr>Hoja3</vt:lpstr>
    </vt:vector>
  </TitlesOfParts>
  <Company>ACCIARRI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A. Acciarri</dc:creator>
  <cp:lastModifiedBy>USUARIO</cp:lastModifiedBy>
  <dcterms:created xsi:type="dcterms:W3CDTF">2000-02-04T21:44:02Z</dcterms:created>
  <dcterms:modified xsi:type="dcterms:W3CDTF">2021-12-28T19:12:41Z</dcterms:modified>
</cp:coreProperties>
</file>